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Contracts &amp; Procurement\"/>
    </mc:Choice>
  </mc:AlternateContent>
  <xr:revisionPtr revIDLastSave="0" documentId="13_ncr:1_{6340ADFA-49B2-41D0-93A9-F6FA57698632}" xr6:coauthVersionLast="36" xr6:coauthVersionMax="36" xr10:uidLastSave="{00000000-0000-0000-0000-000000000000}"/>
  <bookViews>
    <workbookView xWindow="0" yWindow="0" windowWidth="21600" windowHeight="9435" activeTab="5" xr2:uid="{00000000-000D-0000-FFFF-FFFF00000000}"/>
  </bookViews>
  <sheets>
    <sheet name="FY 2016-17" sheetId="11" r:id="rId1"/>
    <sheet name="FY 2017-18" sheetId="10" r:id="rId2"/>
    <sheet name="FY 2018-19" sheetId="9" r:id="rId3"/>
    <sheet name="FY 2019-20" sheetId="8" r:id="rId4"/>
    <sheet name="FY 2020-21" sheetId="7" r:id="rId5"/>
    <sheet name="FY 2021-22" sheetId="12" r:id="rId6"/>
  </sheets>
  <definedNames>
    <definedName name="_xlnm.Print_Area" localSheetId="0">'FY 2016-17'!$A$1:$M$20</definedName>
    <definedName name="_xlnm.Print_Area" localSheetId="2">'FY 2018-19'!$A$1:$M$34</definedName>
    <definedName name="_xlnm.Print_Area" localSheetId="3">'FY 2019-20'!$A$1:$M$30</definedName>
    <definedName name="_xlnm.Print_Area" localSheetId="5">'FY 2021-22'!$A$1:$M$29</definedName>
    <definedName name="_xlnm.Print_Titles" localSheetId="0">'FY 2016-17'!$1:$4</definedName>
    <definedName name="_xlnm.Print_Titles" localSheetId="1">'FY 2017-18'!$1:$4</definedName>
    <definedName name="_xlnm.Print_Titles" localSheetId="2">'FY 2018-19'!$1:$4</definedName>
    <definedName name="_xlnm.Print_Titles" localSheetId="3">'FY 2019-20'!$1:$4</definedName>
    <definedName name="_xlnm.Print_Titles" localSheetId="4">'FY 2020-21'!$1:$4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1" l="1"/>
  <c r="M11" i="11"/>
  <c r="M7" i="11"/>
  <c r="M6" i="11"/>
  <c r="M25" i="7" l="1"/>
  <c r="H25" i="7"/>
  <c r="M18" i="7"/>
  <c r="M16" i="7"/>
  <c r="M23" i="7"/>
</calcChain>
</file>

<file path=xl/sharedStrings.xml><?xml version="1.0" encoding="utf-8"?>
<sst xmlns="http://schemas.openxmlformats.org/spreadsheetml/2006/main" count="990" uniqueCount="535">
  <si>
    <t>Type</t>
  </si>
  <si>
    <t>Number</t>
  </si>
  <si>
    <t>Description</t>
  </si>
  <si>
    <t>Open Date</t>
  </si>
  <si>
    <t>Resolution #</t>
  </si>
  <si>
    <t>Award Date</t>
  </si>
  <si>
    <t>Awarded</t>
  </si>
  <si>
    <t>Award Amount</t>
  </si>
  <si>
    <t>PO #</t>
  </si>
  <si>
    <t>BID</t>
  </si>
  <si>
    <t>Status</t>
  </si>
  <si>
    <t>Total $ All Bids Received</t>
  </si>
  <si>
    <t>Renewal Options</t>
  </si>
  <si>
    <t>Contract #</t>
  </si>
  <si>
    <t>21-001</t>
  </si>
  <si>
    <t>Janitorial Services</t>
  </si>
  <si>
    <t>21-002</t>
  </si>
  <si>
    <t>Atacosa Drive French Drain Improvements</t>
  </si>
  <si>
    <t>CTJ Maintenance Inc.</t>
  </si>
  <si>
    <t>1 yr/3 addt'l one yr options</t>
  </si>
  <si>
    <t>20-67</t>
  </si>
  <si>
    <t>Raytech Services</t>
  </si>
  <si>
    <t>NA</t>
  </si>
  <si>
    <t>21-003</t>
  </si>
  <si>
    <t>Irrigation System Repair Services</t>
  </si>
  <si>
    <t xml:space="preserve">RFP </t>
  </si>
  <si>
    <t>21-004</t>
  </si>
  <si>
    <t>Graphic Design, Content Layout, and Prinitng Services</t>
  </si>
  <si>
    <t>RFP</t>
  </si>
  <si>
    <t>21-005</t>
  </si>
  <si>
    <t>21-006</t>
  </si>
  <si>
    <t>Grounds Management Services - Parks, Facility Grounds, Medians &amp; Paarkways</t>
  </si>
  <si>
    <t>Medical and Dental Administration Plan, and Stop Loss</t>
  </si>
  <si>
    <t>21-007</t>
  </si>
  <si>
    <t>2020 Annual Street Maintenance Project</t>
  </si>
  <si>
    <t>US 377 Waterline Replacement</t>
  </si>
  <si>
    <t>Unit Pricing</t>
  </si>
  <si>
    <t>1 yr/4 addt'l one yr options</t>
  </si>
  <si>
    <t>Unit pricing</t>
  </si>
  <si>
    <t>My House of Design</t>
  </si>
  <si>
    <t>21-0124</t>
  </si>
  <si>
    <t>21-03</t>
  </si>
  <si>
    <t>Pending</t>
  </si>
  <si>
    <t>21-009</t>
  </si>
  <si>
    <t>Big Bear Central Intercepor Sanitary Sewer Phase 2</t>
  </si>
  <si>
    <t>Earthworks Inc.</t>
  </si>
  <si>
    <t>3 yrs/1 addt'l one yr option</t>
  </si>
  <si>
    <t>21-04</t>
  </si>
  <si>
    <t>McAllister Landscape Management, Inc.</t>
  </si>
  <si>
    <t>21-0120</t>
  </si>
  <si>
    <t>21-06</t>
  </si>
  <si>
    <t>20-77</t>
  </si>
  <si>
    <t>21-0135</t>
  </si>
  <si>
    <t>Quality Excavation LLC</t>
  </si>
  <si>
    <t>21-0176</t>
  </si>
  <si>
    <t>21-10</t>
  </si>
  <si>
    <t>21-010</t>
  </si>
  <si>
    <t>Bear Creek Intermediate School Sidewalk Improvements</t>
  </si>
  <si>
    <t>Canary Construction Inc.</t>
  </si>
  <si>
    <t>New</t>
  </si>
  <si>
    <t>RFQ</t>
  </si>
  <si>
    <t>21-011</t>
  </si>
  <si>
    <t>Professional Consultant Services</t>
  </si>
  <si>
    <t>ANA Site Construction LLC</t>
  </si>
  <si>
    <t>21-17</t>
  </si>
  <si>
    <t>21-0193</t>
  </si>
  <si>
    <t>21-012</t>
  </si>
  <si>
    <t>Overton Ridge Park Project</t>
  </si>
  <si>
    <t>21-013</t>
  </si>
  <si>
    <t>Coffee Services/Supplies</t>
  </si>
  <si>
    <t>21-014</t>
  </si>
  <si>
    <t>Grounds Management Services - Keller Sports Park Athletic Fields</t>
  </si>
  <si>
    <t>21-015</t>
  </si>
  <si>
    <t>Idea Contracting LLC</t>
  </si>
  <si>
    <t>CSP</t>
  </si>
  <si>
    <t>21-016</t>
  </si>
  <si>
    <t>Repairs to City of Keller Buildings 2021</t>
  </si>
  <si>
    <t>Bear Creek Parkway Intersection Improvements</t>
  </si>
  <si>
    <t>21-016A</t>
  </si>
  <si>
    <t>21-017</t>
  </si>
  <si>
    <t>Armored Car Service</t>
  </si>
  <si>
    <t>21-018</t>
  </si>
  <si>
    <t>Lifeguard Services - The Keller Pointe</t>
  </si>
  <si>
    <t>21-019</t>
  </si>
  <si>
    <t>Water System Capital Improvement Plan - Phase 2</t>
  </si>
  <si>
    <t>21-020</t>
  </si>
  <si>
    <t>Keller Town Center Landscape Maintenance</t>
  </si>
  <si>
    <t>All RFP's Rejected</t>
  </si>
  <si>
    <t>C. Green Scaping LP</t>
  </si>
  <si>
    <t>21-45</t>
  </si>
  <si>
    <t>GROD Construction LLC</t>
  </si>
  <si>
    <t>21-57</t>
  </si>
  <si>
    <t>21-35</t>
  </si>
  <si>
    <t>Parks Coffee</t>
  </si>
  <si>
    <t>21-42</t>
  </si>
  <si>
    <t>No Response</t>
  </si>
  <si>
    <t>Rejected</t>
  </si>
  <si>
    <t>No Reponse</t>
  </si>
  <si>
    <t>Blue Cross/ Blue Shield</t>
  </si>
  <si>
    <t>SHR Landscapes LLC</t>
  </si>
  <si>
    <t>3 Yr Term</t>
  </si>
  <si>
    <t>Marseal Group LLC</t>
  </si>
  <si>
    <t>TIPS CONTRACT</t>
  </si>
  <si>
    <t>All CSP'sRejected</t>
  </si>
  <si>
    <t>RFQ (QUALIFICATIONS)</t>
  </si>
  <si>
    <t>RFQ (QUOTE)</t>
  </si>
  <si>
    <t>19-020A</t>
  </si>
  <si>
    <t>Auction for Sale of Property - 541 Keller Pkwy</t>
  </si>
  <si>
    <t>No RFP's Received</t>
  </si>
  <si>
    <t>19-020B</t>
  </si>
  <si>
    <t>19-024A</t>
  </si>
  <si>
    <t>Public &amp; Community Services Wearing Apparel</t>
  </si>
  <si>
    <t>Wallywaldo Workwear</t>
  </si>
  <si>
    <t>19-77</t>
  </si>
  <si>
    <t>20-001</t>
  </si>
  <si>
    <t>Annual Keller Sanitary Sewer Replacements Project</t>
  </si>
  <si>
    <t>Leetech Solutions LLC</t>
  </si>
  <si>
    <t xml:space="preserve"> </t>
  </si>
  <si>
    <t>20--001</t>
  </si>
  <si>
    <t>20-002</t>
  </si>
  <si>
    <t>Traffic Signal Installation Keller-Smithfield Rd at Bear Creek Pkwy W</t>
  </si>
  <si>
    <t>Durable Specialties Inc.</t>
  </si>
  <si>
    <t>19-83</t>
  </si>
  <si>
    <t>20-003</t>
  </si>
  <si>
    <t>"Playful Puppy" Sculpture Plaza</t>
  </si>
  <si>
    <t>All BID's Rejected</t>
  </si>
  <si>
    <t>20-003A</t>
  </si>
  <si>
    <t>C Green Scaping LP</t>
  </si>
  <si>
    <t>20-004</t>
  </si>
  <si>
    <t>Indoor Swimming Pool Re-Plaster Services &amp; Alternate Bid for Tile &amp; Grout Refurbishing</t>
  </si>
  <si>
    <t>Atlantis Pool Plasteing, Inc.</t>
  </si>
  <si>
    <t>20--13</t>
  </si>
  <si>
    <t>20-005</t>
  </si>
  <si>
    <t>Lacrosse Field Construction Services                PER CODY THEY ARE HOLDING THESE PRICES TO LOOK AGAIN IN NOVEMBER 20</t>
  </si>
  <si>
    <t>McAllister Landscape Management</t>
  </si>
  <si>
    <t>20-006</t>
  </si>
  <si>
    <t>Citywide Solid Waste Collection &amp; Recycling Services</t>
  </si>
  <si>
    <t>Community Waste Disposal</t>
  </si>
  <si>
    <t>5 yrs/1 5 yr renewal</t>
  </si>
  <si>
    <t>20-40</t>
  </si>
  <si>
    <t>20-007</t>
  </si>
  <si>
    <t>US 377 Wastewater Extension</t>
  </si>
  <si>
    <t>ARK Contracting Services</t>
  </si>
  <si>
    <t>20-15</t>
  </si>
  <si>
    <t>20-008</t>
  </si>
  <si>
    <t>HVAC Preventative Maintenance &amp; Service Support</t>
  </si>
  <si>
    <t>TD Industries</t>
  </si>
  <si>
    <t>20-17</t>
  </si>
  <si>
    <t>20-009</t>
  </si>
  <si>
    <t>Printing, Folding, Inserting, Processing &amp; Mailing of Utility Bills &amp; Miscellaneous Inserts</t>
  </si>
  <si>
    <t>DataProse LLC</t>
  </si>
  <si>
    <t>20-12</t>
  </si>
  <si>
    <t>20-010</t>
  </si>
  <si>
    <t>Medical Plan Admistration and Stop Loss</t>
  </si>
  <si>
    <t>20-011</t>
  </si>
  <si>
    <t>Multi-City Computer Aided Dispatch, Records Management System, Detention</t>
  </si>
  <si>
    <t>CentralSquare Technologies LLC</t>
  </si>
  <si>
    <t>BEST &amp; FINAL OFFERS</t>
  </si>
  <si>
    <t>20-012</t>
  </si>
  <si>
    <t>North Pate Orr Sidewalk Improvements Project</t>
  </si>
  <si>
    <t>CI Pavement</t>
  </si>
  <si>
    <t>20-28</t>
  </si>
  <si>
    <t>20-013</t>
  </si>
  <si>
    <t>Extermination/Pest Control Services</t>
  </si>
  <si>
    <t>Graham Pest Control</t>
  </si>
  <si>
    <t>1 yr/2 one yr renewals</t>
  </si>
  <si>
    <t>N/A</t>
  </si>
  <si>
    <t>20-24</t>
  </si>
  <si>
    <t>20-014</t>
  </si>
  <si>
    <t>Printing Services</t>
  </si>
  <si>
    <t>Technology Media Group</t>
  </si>
  <si>
    <t>1 yr/3 one yr renewals</t>
  </si>
  <si>
    <t>20--39</t>
  </si>
  <si>
    <t>20-015</t>
  </si>
  <si>
    <t>Fire Station #2 Fire Line Replacement</t>
  </si>
  <si>
    <t>Rejected All Bids</t>
  </si>
  <si>
    <t>20-015A</t>
  </si>
  <si>
    <t>20-44</t>
  </si>
  <si>
    <t>20-016</t>
  </si>
  <si>
    <t>No RFP's received</t>
  </si>
  <si>
    <t>20-016A</t>
  </si>
  <si>
    <t>No RFP Awarded</t>
  </si>
  <si>
    <t>Full Depth Reclamation of Parking Lot "C" Keller Sports Park</t>
  </si>
  <si>
    <t>Peachtree Construction LTD</t>
  </si>
  <si>
    <t>20-58</t>
  </si>
  <si>
    <t>20-018</t>
  </si>
  <si>
    <t>Public Works Water &amp; Sewer Service Installations</t>
  </si>
  <si>
    <t>Atkins Brothers Equipment Co. Inc.</t>
  </si>
  <si>
    <t>CANCELLED</t>
  </si>
  <si>
    <t>20-019</t>
  </si>
  <si>
    <t>Interior Plant Installation &amp; Maintenance at City of Keller Town Hall  CANCELLED ONE MORE YEAR ON CONTRACT</t>
  </si>
  <si>
    <t>20-020</t>
  </si>
  <si>
    <t>North Tarrant Pkwy and Lakeview Dr Road Construction</t>
  </si>
  <si>
    <t>ReyTech Services</t>
  </si>
  <si>
    <t>19-001</t>
  </si>
  <si>
    <t>2019 Water/Sewer Line Parts</t>
  </si>
  <si>
    <t>Only received one BID, rejected</t>
  </si>
  <si>
    <t>Rejected all BID's</t>
  </si>
  <si>
    <t>19-001A</t>
  </si>
  <si>
    <t>Water/Sewer Line Parts</t>
  </si>
  <si>
    <t>19-001B</t>
  </si>
  <si>
    <t>Ferguson Waterworks - Primary</t>
  </si>
  <si>
    <t>UNIT PRICING</t>
  </si>
  <si>
    <t>19-21</t>
  </si>
  <si>
    <t>19-002</t>
  </si>
  <si>
    <t xml:space="preserve">Financial Management System </t>
  </si>
  <si>
    <t>Tyler Technologies</t>
  </si>
  <si>
    <t>19-81</t>
  </si>
  <si>
    <t>19-003</t>
  </si>
  <si>
    <t>MSC Grounds Maintenance</t>
  </si>
  <si>
    <t>Qualicare Landscape Services Inc.</t>
  </si>
  <si>
    <t>18-94</t>
  </si>
  <si>
    <t>19-004</t>
  </si>
  <si>
    <t>Water Well Abandonment &amp; Associated Demolition Activites</t>
  </si>
  <si>
    <t>Midwest Wrecking Company</t>
  </si>
  <si>
    <t>19-03</t>
  </si>
  <si>
    <t>Denied by CC</t>
  </si>
  <si>
    <t>19-005</t>
  </si>
  <si>
    <t>Digital Photography &amp; Marketing Services</t>
  </si>
  <si>
    <t>Denied by City Council</t>
  </si>
  <si>
    <t>19-006</t>
  </si>
  <si>
    <t>Janitorial Services-The Keller Pointe</t>
  </si>
  <si>
    <t>19-006A</t>
  </si>
  <si>
    <t>North Central Texas Janitorial LLC</t>
  </si>
  <si>
    <t>3 additional years</t>
  </si>
  <si>
    <t>19-18</t>
  </si>
  <si>
    <t>19-007</t>
  </si>
  <si>
    <t>Grounds Maintenance - Keller Sports Park</t>
  </si>
  <si>
    <t>GI Mow</t>
  </si>
  <si>
    <t>19-10</t>
  </si>
  <si>
    <t>19-008</t>
  </si>
  <si>
    <t>Keller Smithfield Activity Node Parking Lot Expansion</t>
  </si>
  <si>
    <t>Cole Construction</t>
  </si>
  <si>
    <t>19-34</t>
  </si>
  <si>
    <t>19-009</t>
  </si>
  <si>
    <t>City of Keller Town Hall Christmas Tree, Lights &amp; Decorations</t>
  </si>
  <si>
    <t>Only one RFP received - not complete</t>
  </si>
  <si>
    <t>19-009A</t>
  </si>
  <si>
    <t>The Christmas Light Guy</t>
  </si>
  <si>
    <t>$43,448.00 (3 Yr)</t>
  </si>
  <si>
    <t>Two One Yr Renewals</t>
  </si>
  <si>
    <t>19-47</t>
  </si>
  <si>
    <t>19-010</t>
  </si>
  <si>
    <t>Seasonal Concessions Provider- the Keller Pointe</t>
  </si>
  <si>
    <t>19-011</t>
  </si>
  <si>
    <t>Demolition of Buildings &amp; Other Structures - 541 Keller Parkway</t>
  </si>
  <si>
    <t>Garrett Demolition Inc.</t>
  </si>
  <si>
    <t>19-012</t>
  </si>
  <si>
    <t>City of Keller Town Center &amp; Town Hall Plaza Holiday Lights &amp; Decorations</t>
  </si>
  <si>
    <t>Two Term Renewals</t>
  </si>
  <si>
    <t>19-23</t>
  </si>
  <si>
    <t>19-013</t>
  </si>
  <si>
    <t>Bulk Materials &amp; Haul Off</t>
  </si>
  <si>
    <t>No RFQ's Received</t>
  </si>
  <si>
    <t>19-013A</t>
  </si>
  <si>
    <t xml:space="preserve"> Bulk Materials &amp; Haul Off</t>
  </si>
  <si>
    <t>Lowery Sand &amp; Gravel Co. Inc.</t>
  </si>
  <si>
    <t>19-70</t>
  </si>
  <si>
    <t>19-014</t>
  </si>
  <si>
    <t>Approved by Project Need</t>
  </si>
  <si>
    <t>Qualifications</t>
  </si>
  <si>
    <t>19-015</t>
  </si>
  <si>
    <t>CMAR - Sr Activity Center</t>
  </si>
  <si>
    <t>Byrne Construction Services</t>
  </si>
  <si>
    <t>19-55</t>
  </si>
  <si>
    <t>19-016</t>
  </si>
  <si>
    <t>2019 Annual Street Maintenance Project</t>
  </si>
  <si>
    <t>Peachtree Construction</t>
  </si>
  <si>
    <t>19-49</t>
  </si>
  <si>
    <t>19-017</t>
  </si>
  <si>
    <t>Demolition of Structure at 114 W Vine St</t>
  </si>
  <si>
    <t>Midwest Wrecking Co. of Texas Inc.</t>
  </si>
  <si>
    <t>19-018</t>
  </si>
  <si>
    <t>Whitley Road Safe Routes to School</t>
  </si>
  <si>
    <t>MHB Construction Inc.</t>
  </si>
  <si>
    <t>19-72</t>
  </si>
  <si>
    <t>19-019</t>
  </si>
  <si>
    <t>Keller Pointe Locker Room Renovation</t>
  </si>
  <si>
    <t>SDB Contracting Services</t>
  </si>
  <si>
    <t>19-63</t>
  </si>
  <si>
    <t>19-020</t>
  </si>
  <si>
    <t>Auction for Sale of Property - 541 Keller Pkwy         FY20</t>
  </si>
  <si>
    <t>19-021</t>
  </si>
  <si>
    <t>Fully Insured Worksite Voluntary Benefits &amp; Vision Coverage</t>
  </si>
  <si>
    <t>Vision - United Healthcare</t>
  </si>
  <si>
    <t>19-022</t>
  </si>
  <si>
    <t>Water System Capital Improvement Plan - Phase I</t>
  </si>
  <si>
    <t>North Texas Contracting Inc.</t>
  </si>
  <si>
    <t>19-86</t>
  </si>
  <si>
    <t>19-023</t>
  </si>
  <si>
    <t>Bear Creek Park Sanitary Sewer Improvements</t>
  </si>
  <si>
    <t>Flow Line Utilities, Inc.</t>
  </si>
  <si>
    <t>19-024</t>
  </si>
  <si>
    <t>Rejected all RFQ's</t>
  </si>
  <si>
    <t>Contract #'s</t>
  </si>
  <si>
    <t>18-001</t>
  </si>
  <si>
    <t>Fire Station 2 &amp; 3 Alteration &amp; Remote Building</t>
  </si>
  <si>
    <t>Cooper General Contractors</t>
  </si>
  <si>
    <t>18-07</t>
  </si>
  <si>
    <t>18-002</t>
  </si>
  <si>
    <t>Outdoor Swimming Pool Re-Plaster</t>
  </si>
  <si>
    <t>Atlantis Pool Plastering Inc.</t>
  </si>
  <si>
    <t>18-003</t>
  </si>
  <si>
    <t>Mt. Gilead Road Shared Use Path Project</t>
  </si>
  <si>
    <t>North Texas Contracting</t>
  </si>
  <si>
    <t>18-36</t>
  </si>
  <si>
    <t>18-004</t>
  </si>
  <si>
    <t>Grounds Management Services - Parks, Facility Grounds, Medians &amp; Parkways</t>
  </si>
  <si>
    <t>$529,848.00 (3 yr)</t>
  </si>
  <si>
    <t>18-26</t>
  </si>
  <si>
    <t>18-005</t>
  </si>
  <si>
    <t>Wall Price Keller Rd. Reconstruction</t>
  </si>
  <si>
    <t>Rejected all BIDS</t>
  </si>
  <si>
    <t>18-006</t>
  </si>
  <si>
    <t>Two Bridge Deck Replacements</t>
  </si>
  <si>
    <t>Goldsmith Construction</t>
  </si>
  <si>
    <t>18-007</t>
  </si>
  <si>
    <t>North Main Street &amp; South Elm Street Waterline Improvements</t>
  </si>
  <si>
    <t>18-57</t>
  </si>
  <si>
    <t>18-008</t>
  </si>
  <si>
    <t>2018 Annual Street Maintenance Project</t>
  </si>
  <si>
    <t>SPI Asphalt, LLC</t>
  </si>
  <si>
    <t>18-68</t>
  </si>
  <si>
    <t>18-009</t>
  </si>
  <si>
    <t>Milestone Park Renovation</t>
  </si>
  <si>
    <t>Cole Construciton Inc.</t>
  </si>
  <si>
    <t>18-82</t>
  </si>
  <si>
    <t>18-010</t>
  </si>
  <si>
    <t>2017 Annual Street Maintenance Program</t>
  </si>
  <si>
    <t>18-011</t>
  </si>
  <si>
    <t>Gabion Wall System Repair-Highland Oaks Crossing</t>
  </si>
  <si>
    <t>All BID's rejected  8/21/18</t>
  </si>
  <si>
    <t>18-011A</t>
  </si>
  <si>
    <t>Bernal Commercial Construction</t>
  </si>
  <si>
    <t>18-120</t>
  </si>
  <si>
    <t>18-012</t>
  </si>
  <si>
    <t>Earthworks, Inc.</t>
  </si>
  <si>
    <t>$726,690.00 ( 3 years)</t>
  </si>
  <si>
    <t>18-88</t>
  </si>
  <si>
    <t>18-01</t>
  </si>
  <si>
    <t>Old Town Keller Phase II</t>
  </si>
  <si>
    <t>Kimley Horm</t>
  </si>
  <si>
    <t>18-02</t>
  </si>
  <si>
    <t>Future Land Use Plan Update Project</t>
  </si>
  <si>
    <t>Freese &amp; Nichols, Inc.</t>
  </si>
  <si>
    <t>18-23</t>
  </si>
  <si>
    <t>18-03</t>
  </si>
  <si>
    <t>Engineering Services for Johnson Rd/Keller Smithfield Rd Round-a-Bout</t>
  </si>
  <si>
    <t>Dunaway</t>
  </si>
  <si>
    <t>18-13</t>
  </si>
  <si>
    <t>18-04</t>
  </si>
  <si>
    <t>Towing and Recovery Franchise</t>
  </si>
  <si>
    <t>AA Wrecker Service</t>
  </si>
  <si>
    <t>Recreation Software - Keller Pointe, Sr Center, Special Events</t>
  </si>
  <si>
    <t>Civic Rec</t>
  </si>
  <si>
    <t>$13,000/PLUS FEE</t>
  </si>
  <si>
    <t>18-90</t>
  </si>
  <si>
    <t>Third Party Building Inspections Svcs</t>
  </si>
  <si>
    <t>Countywide Inspection Services</t>
  </si>
  <si>
    <t>$120,000.00/yr</t>
  </si>
  <si>
    <t>18-32</t>
  </si>
  <si>
    <t>Third Party Plan Review</t>
  </si>
  <si>
    <t>Various Amounts</t>
  </si>
  <si>
    <t>18-04A</t>
  </si>
  <si>
    <t>Code Solutions inc.</t>
  </si>
  <si>
    <t>18226/Blanket</t>
  </si>
  <si>
    <t>18-56</t>
  </si>
  <si>
    <t>18-05</t>
  </si>
  <si>
    <t>Water Storage Tank Debris Removal &amp; Post Cleaning Underwater Inspection</t>
  </si>
  <si>
    <t>Rejected all RFP's</t>
  </si>
  <si>
    <t>18-06</t>
  </si>
  <si>
    <t>Fully Insured Dental and Vision</t>
  </si>
  <si>
    <t>1518.52/Month</t>
  </si>
  <si>
    <t>18-64</t>
  </si>
  <si>
    <t>Financial System Hardware/Software Consultant</t>
  </si>
  <si>
    <t>Sciens Consulting - Phase I</t>
  </si>
  <si>
    <t>18-55</t>
  </si>
  <si>
    <t>18-08</t>
  </si>
  <si>
    <t>Farmer Brothers Coffee</t>
  </si>
  <si>
    <t>18-58</t>
  </si>
  <si>
    <t>Wall Price Keller Road Reconstruction</t>
  </si>
  <si>
    <t>Ragle, Inc.</t>
  </si>
  <si>
    <t>18-59</t>
  </si>
  <si>
    <t>Alta Vista Transmission Main Project</t>
  </si>
  <si>
    <t>North Texas Contracting, Inc.</t>
  </si>
  <si>
    <t>18-100</t>
  </si>
  <si>
    <t>17-001</t>
  </si>
  <si>
    <t>Outdoor Swimming Pool Plaster Services</t>
  </si>
  <si>
    <t>17-002</t>
  </si>
  <si>
    <t>Ferguson Enterprises Inc.</t>
  </si>
  <si>
    <t>17-003</t>
  </si>
  <si>
    <t>17-01</t>
  </si>
  <si>
    <t>Depository Banking Services</t>
  </si>
  <si>
    <t>Frost Bank</t>
  </si>
  <si>
    <t>17-02</t>
  </si>
  <si>
    <t>Auction 1300 Ottinger Road</t>
  </si>
  <si>
    <t>17-03</t>
  </si>
  <si>
    <t>Fully Insured Medical/Rx, Self-Funded Medical/Rx, Stop Loss, TPA, and PBM</t>
  </si>
  <si>
    <t>Cigna Health &amp; Life Insurance Co.</t>
  </si>
  <si>
    <t>CONTRACT 17-62</t>
  </si>
  <si>
    <t>17-04</t>
  </si>
  <si>
    <t>Extermination/Pest Control</t>
  </si>
  <si>
    <t>Massey Services Inc.</t>
  </si>
  <si>
    <t>17-05</t>
  </si>
  <si>
    <t>Water Storage Tank Sediment/Debris Removal &amp; Post-Cleaning Underwater Inspection</t>
  </si>
  <si>
    <t>Ron Perrin Water Technologies</t>
  </si>
  <si>
    <t>17-06</t>
  </si>
  <si>
    <t>Miscellaneous Signs (Public Services)</t>
  </si>
  <si>
    <t>Vulcan Inc.</t>
  </si>
  <si>
    <t>19180.50 Annual</t>
  </si>
  <si>
    <t>17-07</t>
  </si>
  <si>
    <t>MSC Concrete Replacement</t>
  </si>
  <si>
    <t>Reliable Paving Inc.</t>
  </si>
  <si>
    <t>$48.29/SQ</t>
  </si>
  <si>
    <t>Request for Qualifications State Water Implementation Fund (SWIFT) Water Systems Improvements</t>
  </si>
  <si>
    <t>Teague, Nall &amp; Perkins</t>
  </si>
  <si>
    <t>Public Works Right of Way &amp; Water Site Mowing</t>
  </si>
  <si>
    <t>Excellence N Management</t>
  </si>
  <si>
    <t>17155/18043</t>
  </si>
  <si>
    <t>Digital Press Printing</t>
  </si>
  <si>
    <t>Awarded by Item</t>
  </si>
  <si>
    <t>Request for Qualifications Construction manager at Risk Alta Vista Pump Station</t>
  </si>
  <si>
    <t>Felix Construction Company Inc.</t>
  </si>
  <si>
    <t>Request for Qualifications Engineering Services for Residential Street Improvements</t>
  </si>
  <si>
    <t>Halff Associates - 2017 Res St Imp</t>
  </si>
  <si>
    <t>Wade Trim Inc - 2018 Res St Imp</t>
  </si>
  <si>
    <t>FY 2020-21 SOLICITATIONS LIST</t>
  </si>
  <si>
    <t>$6.21/SQ &amp; PO max $25,000</t>
  </si>
  <si>
    <t>FY 2016-17 SOLICITATIONS LIST</t>
  </si>
  <si>
    <t>FY 2017-18 SOLICITATIONS LIST</t>
  </si>
  <si>
    <t>FY 2018-19 SOLICITATIONS LIST</t>
  </si>
  <si>
    <t>FY 2019-20 SOLICITATIONS LIST</t>
  </si>
  <si>
    <t>negotiated/renewed one year on current contract 17-62</t>
  </si>
  <si>
    <t>21-008</t>
  </si>
  <si>
    <t>20-017</t>
  </si>
  <si>
    <t>RFA</t>
  </si>
  <si>
    <t>22-81</t>
  </si>
  <si>
    <t>O &amp; J Coatings Inc.</t>
  </si>
  <si>
    <t>Rehabilitation of Pearson Ground Storage Tank #1</t>
  </si>
  <si>
    <t>22-025</t>
  </si>
  <si>
    <t>NO CONTRACT</t>
  </si>
  <si>
    <t>NO PO</t>
  </si>
  <si>
    <t>Green Dream International LLC</t>
  </si>
  <si>
    <t>Pate Orr Sidewalk Improvements</t>
  </si>
  <si>
    <t>22-024</t>
  </si>
  <si>
    <t>22-77</t>
  </si>
  <si>
    <t>Idea Contracting Inc.</t>
  </si>
  <si>
    <t>Keller Sports Park Lot H Reclamation &amp; KYA Parking Lot Reclamation</t>
  </si>
  <si>
    <t>22-023</t>
  </si>
  <si>
    <t>23-07</t>
  </si>
  <si>
    <t>Community Development System</t>
  </si>
  <si>
    <t>22-022</t>
  </si>
  <si>
    <t>waiting for TXDOT approval to reject</t>
  </si>
  <si>
    <t>U.S. 377 Landscape Enhancement Improvements</t>
  </si>
  <si>
    <t>22-021</t>
  </si>
  <si>
    <t>22-23</t>
  </si>
  <si>
    <t>McClendon Construction Company, Inc.</t>
  </si>
  <si>
    <t>Johnson Road Reconstruction (Hallelujah Trail to Chandler Road)</t>
  </si>
  <si>
    <t>22-020</t>
  </si>
  <si>
    <t>22-79</t>
  </si>
  <si>
    <t>1 Year/4 Renewal Options</t>
  </si>
  <si>
    <t>Whitley Penn LLP</t>
  </si>
  <si>
    <t>Professional Auditing Services</t>
  </si>
  <si>
    <t>22-019</t>
  </si>
  <si>
    <t>No Award</t>
  </si>
  <si>
    <t>22-018</t>
  </si>
  <si>
    <t>RFQ (Quote)</t>
  </si>
  <si>
    <t>22-37</t>
  </si>
  <si>
    <t>One year/4 addt'l one yr periods</t>
  </si>
  <si>
    <t>Yellowstone Landscape</t>
  </si>
  <si>
    <t>Public Works Mowing-Channels, City Properties, Rights of Way &amp; Water Sites</t>
  </si>
  <si>
    <t>22-017</t>
  </si>
  <si>
    <t>22-48</t>
  </si>
  <si>
    <t>Cam-Crete Contracting</t>
  </si>
  <si>
    <t>Oak Run Sidewalk Repairs</t>
  </si>
  <si>
    <t>22-016</t>
  </si>
  <si>
    <t>22-50</t>
  </si>
  <si>
    <t>Chase Oaks Sidewalk Repairs</t>
  </si>
  <si>
    <t>22-015</t>
  </si>
  <si>
    <t>22-35</t>
  </si>
  <si>
    <t>one year/2 addt'l one yr periods</t>
  </si>
  <si>
    <t>Murphy Christmas Lighting</t>
  </si>
  <si>
    <t>22-014</t>
  </si>
  <si>
    <t>22-39</t>
  </si>
  <si>
    <t>Décor IQ</t>
  </si>
  <si>
    <t>City of Keller Town Center, Town Hall Plazaa &amp; Old Towm Keller Holiday Lights &amp; Decorations</t>
  </si>
  <si>
    <t>22-013</t>
  </si>
  <si>
    <t>22-31</t>
  </si>
  <si>
    <t>one year/5 addt'l one yr periods</t>
  </si>
  <si>
    <t>Bearfoot Companies, LLC</t>
  </si>
  <si>
    <t>22-012</t>
  </si>
  <si>
    <t>No BID's received</t>
  </si>
  <si>
    <t>Melody Lane Sanitary Sewer Improvements</t>
  </si>
  <si>
    <t>22-011</t>
  </si>
  <si>
    <t>Jail Access Control/PD</t>
  </si>
  <si>
    <t>22-010</t>
  </si>
  <si>
    <t xml:space="preserve"> RFP</t>
  </si>
  <si>
    <t>Demolition of Structure at 330 Rufe Snow Drive</t>
  </si>
  <si>
    <t>22-009</t>
  </si>
  <si>
    <t>The Fain Group</t>
  </si>
  <si>
    <t>Bates Street Reconstruction</t>
  </si>
  <si>
    <t>22-008</t>
  </si>
  <si>
    <t>Rejected all Bids</t>
  </si>
  <si>
    <t>Bennington Lane Drainage Improvements</t>
  </si>
  <si>
    <t>22-007</t>
  </si>
  <si>
    <t>3/1/22-10/31/22</t>
  </si>
  <si>
    <t>Brightview Landscape</t>
  </si>
  <si>
    <t>Grounds Management Services - Keller Sports Park</t>
  </si>
  <si>
    <t>22-006</t>
  </si>
  <si>
    <t>22-12</t>
  </si>
  <si>
    <t>Northstar Construction LLC</t>
  </si>
  <si>
    <t>Hidden Lakes Sidewalk Repairs</t>
  </si>
  <si>
    <t>22-005</t>
  </si>
  <si>
    <t>22-99</t>
  </si>
  <si>
    <t>7/1/22-6/30/25/2 additional one year periods</t>
  </si>
  <si>
    <t>Wells Fargo Bank N.A.</t>
  </si>
  <si>
    <t>Primary Depository Services</t>
  </si>
  <si>
    <t>22-004</t>
  </si>
  <si>
    <t>22-06</t>
  </si>
  <si>
    <t>1 Yr/2 addt'l 1 year periods</t>
  </si>
  <si>
    <t>Plant Interscapes/Natura</t>
  </si>
  <si>
    <t>Interior Plant Maintenance/Town Hall</t>
  </si>
  <si>
    <t>22-003</t>
  </si>
  <si>
    <t>21-73</t>
  </si>
  <si>
    <t>2 Yr Contract/2 addt'l 1 year</t>
  </si>
  <si>
    <t>Towing &amp; Recovery Franchise</t>
  </si>
  <si>
    <t>22-002</t>
  </si>
  <si>
    <t>21-68</t>
  </si>
  <si>
    <t>1 Yr/4 add'tl 1 year</t>
  </si>
  <si>
    <t>Tex-Pro Construction</t>
  </si>
  <si>
    <t>Water &amp; Sewer Service Installations</t>
  </si>
  <si>
    <t>22-001</t>
  </si>
  <si>
    <t>No Bids Awarded</t>
  </si>
  <si>
    <t>21-018A</t>
  </si>
  <si>
    <t>FY 2021-2022 SOLICITATIONS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</si>
</sst>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2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NumberFormat="1" applyFont="1"/>
    <xf numFmtId="164" fontId="6" fillId="0" borderId="0" xfId="0" applyNumberFormat="1" applyFont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164" fontId="0" fillId="0" borderId="0" xfId="0" applyNumberFormat="1" applyFont="1"/>
    <xf numFmtId="0" fontId="0" fillId="0" borderId="0" xfId="0" applyFont="1" applyAlignment="1">
      <alignment horizontal="left"/>
    </xf>
    <xf numFmtId="0" fontId="8" fillId="0" borderId="0" xfId="0" applyFont="1" applyFill="1" applyBorder="1" applyAlignment="1"/>
    <xf numFmtId="0" fontId="0" fillId="0" borderId="0" xfId="0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NumberFormat="1" applyFont="1"/>
    <xf numFmtId="164" fontId="8" fillId="0" borderId="0" xfId="0" applyNumberFormat="1" applyFont="1"/>
    <xf numFmtId="0" fontId="8" fillId="0" borderId="0" xfId="0" applyFont="1" applyBorder="1"/>
    <xf numFmtId="0" fontId="0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/>
    <xf numFmtId="0" fontId="4" fillId="0" borderId="0" xfId="0" applyNumberFormat="1" applyFont="1" applyFill="1"/>
    <xf numFmtId="164" fontId="4" fillId="0" borderId="0" xfId="0" applyNumberFormat="1" applyFont="1" applyFill="1"/>
    <xf numFmtId="0" fontId="4" fillId="0" borderId="0" xfId="1" applyFont="1" applyFill="1" applyAlignment="1">
      <alignment vertical="center"/>
    </xf>
    <xf numFmtId="0" fontId="4" fillId="0" borderId="0" xfId="0" applyFont="1"/>
    <xf numFmtId="0" fontId="4" fillId="0" borderId="0" xfId="0" applyFont="1" applyFill="1" applyAlignment="1">
      <alignment horizontal="right"/>
    </xf>
    <xf numFmtId="0" fontId="8" fillId="0" borderId="1" xfId="0" applyFont="1" applyFill="1" applyBorder="1" applyAlignment="1"/>
    <xf numFmtId="0" fontId="8" fillId="0" borderId="2" xfId="0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wrapText="1"/>
    </xf>
    <xf numFmtId="0" fontId="0" fillId="0" borderId="0" xfId="0" applyFont="1" applyAlignment="1"/>
    <xf numFmtId="0" fontId="4" fillId="0" borderId="0" xfId="0" applyFont="1" applyFill="1" applyAlignment="1"/>
    <xf numFmtId="0" fontId="0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NumberFormat="1" applyFont="1" applyAlignment="1">
      <alignment horizontal="left"/>
    </xf>
    <xf numFmtId="164" fontId="0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8" fontId="0" fillId="0" borderId="0" xfId="0" applyNumberFormat="1" applyFont="1" applyAlignment="1">
      <alignment horizontal="left"/>
    </xf>
    <xf numFmtId="0" fontId="9" fillId="2" borderId="0" xfId="1" applyFont="1" applyFill="1" applyAlignment="1">
      <alignment horizontal="left" vertical="center"/>
    </xf>
    <xf numFmtId="14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wrapText="1"/>
    </xf>
    <xf numFmtId="14" fontId="10" fillId="0" borderId="0" xfId="0" applyNumberFormat="1" applyFont="1" applyFill="1"/>
    <xf numFmtId="0" fontId="10" fillId="2" borderId="0" xfId="0" applyNumberFormat="1" applyFont="1" applyFill="1"/>
    <xf numFmtId="0" fontId="10" fillId="0" borderId="0" xfId="0" applyNumberFormat="1" applyFont="1" applyFill="1"/>
    <xf numFmtId="164" fontId="10" fillId="0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wrapText="1"/>
    </xf>
    <xf numFmtId="14" fontId="10" fillId="2" borderId="0" xfId="0" applyNumberFormat="1" applyFont="1" applyFill="1"/>
    <xf numFmtId="164" fontId="10" fillId="2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wrapText="1"/>
    </xf>
    <xf numFmtId="14" fontId="11" fillId="0" borderId="0" xfId="0" applyNumberFormat="1" applyFont="1" applyFill="1"/>
    <xf numFmtId="0" fontId="11" fillId="0" borderId="0" xfId="0" applyNumberFormat="1" applyFont="1" applyFill="1"/>
    <xf numFmtId="164" fontId="11" fillId="0" borderId="0" xfId="0" applyNumberFormat="1" applyFont="1" applyFill="1" applyAlignment="1">
      <alignment horizontal="right"/>
    </xf>
    <xf numFmtId="164" fontId="11" fillId="0" borderId="0" xfId="0" applyNumberFormat="1" applyFont="1" applyFill="1"/>
    <xf numFmtId="164" fontId="10" fillId="2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10" fillId="2" borderId="0" xfId="0" applyFont="1" applyFill="1" applyAlignment="1">
      <alignment vertical="center" wrapText="1"/>
    </xf>
    <xf numFmtId="1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7" fontId="10" fillId="0" borderId="0" xfId="0" applyNumberFormat="1" applyFont="1" applyFill="1"/>
    <xf numFmtId="0" fontId="10" fillId="0" borderId="0" xfId="1" applyFont="1" applyFill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NumberFormat="1" applyFont="1"/>
    <xf numFmtId="164" fontId="10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"/>
  <sheetViews>
    <sheetView view="pageBreakPreview" zoomScale="70" zoomScaleNormal="100" zoomScaleSheetLayoutView="70" workbookViewId="0">
      <selection activeCell="D25" sqref="D25"/>
    </sheetView>
  </sheetViews>
  <sheetFormatPr defaultRowHeight="15" x14ac:dyDescent="0.25"/>
  <cols>
    <col min="1" max="1" width="17.140625" style="14" customWidth="1"/>
    <col min="2" max="2" width="22.5703125" style="14" customWidth="1"/>
    <col min="3" max="3" width="17.5703125" style="14" customWidth="1"/>
    <col min="4" max="4" width="88.42578125" style="14" customWidth="1"/>
    <col min="5" max="5" width="18.42578125" style="14" customWidth="1"/>
    <col min="6" max="6" width="46.42578125" style="14" bestFit="1" customWidth="1"/>
    <col min="7" max="7" width="17" style="14" customWidth="1"/>
    <col min="8" max="8" width="23.7109375" style="14" customWidth="1"/>
    <col min="9" max="9" width="34" style="14" customWidth="1"/>
    <col min="10" max="10" width="18.28515625" style="14" bestFit="1" customWidth="1"/>
    <col min="11" max="11" width="15.5703125" style="14" customWidth="1"/>
    <col min="12" max="12" width="17" style="14" customWidth="1"/>
    <col min="13" max="13" width="36.42578125" style="18" bestFit="1" customWidth="1"/>
    <col min="14" max="48" width="9.140625" style="14"/>
  </cols>
  <sheetData>
    <row r="1" spans="1:48" s="2" customFormat="1" ht="27" thickBot="1" x14ac:dyDescent="0.3">
      <c r="A1" s="114" t="s">
        <v>428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48" ht="30" customHeight="1" x14ac:dyDescent="0.25"/>
    <row r="3" spans="1:48" s="1" customFormat="1" ht="30" customHeight="1" thickBot="1" x14ac:dyDescent="0.35">
      <c r="A3" s="41" t="s">
        <v>1</v>
      </c>
      <c r="B3" s="41" t="s">
        <v>0</v>
      </c>
      <c r="C3" s="41"/>
      <c r="D3" s="41" t="s">
        <v>2</v>
      </c>
      <c r="E3" s="41" t="s">
        <v>3</v>
      </c>
      <c r="F3" s="42" t="s">
        <v>6</v>
      </c>
      <c r="G3" s="41" t="s">
        <v>5</v>
      </c>
      <c r="H3" s="43" t="s">
        <v>7</v>
      </c>
      <c r="I3" s="43"/>
      <c r="J3" s="41" t="s">
        <v>4</v>
      </c>
      <c r="K3" s="41" t="s">
        <v>8</v>
      </c>
      <c r="L3" s="41" t="s">
        <v>294</v>
      </c>
      <c r="M3" s="44" t="s">
        <v>11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x14ac:dyDescent="0.25">
      <c r="F4" s="19"/>
      <c r="G4" s="19"/>
      <c r="H4" s="19"/>
      <c r="I4" s="19"/>
      <c r="J4" s="19"/>
      <c r="K4" s="19"/>
      <c r="L4" s="19"/>
      <c r="M4" s="52"/>
      <c r="N4" s="19"/>
    </row>
    <row r="5" spans="1:48" ht="15" customHeight="1" x14ac:dyDescent="0.25">
      <c r="A5" s="59" t="s">
        <v>386</v>
      </c>
      <c r="B5" s="59" t="s">
        <v>9</v>
      </c>
      <c r="C5" s="59"/>
      <c r="D5" s="60" t="s">
        <v>387</v>
      </c>
      <c r="E5" s="50">
        <v>42815</v>
      </c>
      <c r="F5" s="69" t="s">
        <v>175</v>
      </c>
      <c r="G5" s="50"/>
      <c r="H5" s="70"/>
      <c r="I5" s="71"/>
      <c r="J5" s="59"/>
      <c r="K5" s="59"/>
      <c r="L5" s="59"/>
      <c r="M5" s="70">
        <v>140000</v>
      </c>
      <c r="N5" s="19"/>
    </row>
    <row r="6" spans="1:48" ht="15" customHeight="1" x14ac:dyDescent="0.25">
      <c r="A6" s="51" t="s">
        <v>388</v>
      </c>
      <c r="B6" s="51" t="s">
        <v>9</v>
      </c>
      <c r="C6" s="51"/>
      <c r="D6" s="61" t="s">
        <v>199</v>
      </c>
      <c r="E6" s="64">
        <v>42968</v>
      </c>
      <c r="F6" s="65" t="s">
        <v>389</v>
      </c>
      <c r="G6" s="64">
        <v>42997</v>
      </c>
      <c r="H6" s="66">
        <v>223651.39</v>
      </c>
      <c r="I6" s="67"/>
      <c r="J6" s="51">
        <v>3924</v>
      </c>
      <c r="K6" s="51">
        <v>18045</v>
      </c>
      <c r="L6" s="51"/>
      <c r="M6" s="66">
        <f>224165.37+262821.44+240610.87</f>
        <v>727597.67999999993</v>
      </c>
      <c r="N6" s="19"/>
    </row>
    <row r="7" spans="1:48" ht="15" customHeight="1" x14ac:dyDescent="0.25">
      <c r="A7" s="59" t="s">
        <v>390</v>
      </c>
      <c r="B7" s="59" t="s">
        <v>9</v>
      </c>
      <c r="C7" s="59"/>
      <c r="D7" s="60" t="s">
        <v>303</v>
      </c>
      <c r="E7" s="50">
        <v>43006</v>
      </c>
      <c r="F7" s="69" t="s">
        <v>175</v>
      </c>
      <c r="G7" s="50"/>
      <c r="H7" s="70"/>
      <c r="I7" s="71"/>
      <c r="J7" s="59"/>
      <c r="K7" s="59"/>
      <c r="L7" s="59"/>
      <c r="M7" s="70">
        <f>562990+685427+696352+549504+677578+606296.46</f>
        <v>3778147.46</v>
      </c>
      <c r="N7" s="19"/>
    </row>
    <row r="8" spans="1:48" ht="15" customHeight="1" x14ac:dyDescent="0.25">
      <c r="A8" s="51" t="s">
        <v>391</v>
      </c>
      <c r="B8" s="51" t="s">
        <v>435</v>
      </c>
      <c r="C8" s="51"/>
      <c r="D8" s="61" t="s">
        <v>392</v>
      </c>
      <c r="E8" s="64">
        <v>42815</v>
      </c>
      <c r="F8" s="65" t="s">
        <v>393</v>
      </c>
      <c r="G8" s="64">
        <v>42872</v>
      </c>
      <c r="H8" s="66"/>
      <c r="I8" s="67"/>
      <c r="J8" s="51"/>
      <c r="K8" s="51"/>
      <c r="L8" s="51"/>
      <c r="M8" s="66">
        <v>0</v>
      </c>
      <c r="N8" s="19"/>
    </row>
    <row r="9" spans="1:48" ht="15" customHeight="1" x14ac:dyDescent="0.25">
      <c r="A9" s="59" t="s">
        <v>394</v>
      </c>
      <c r="B9" s="59" t="s">
        <v>28</v>
      </c>
      <c r="C9" s="59"/>
      <c r="D9" s="60" t="s">
        <v>395</v>
      </c>
      <c r="E9" s="50">
        <v>42810</v>
      </c>
      <c r="F9" s="69"/>
      <c r="G9" s="50"/>
      <c r="H9" s="70"/>
      <c r="I9" s="71"/>
      <c r="J9" s="59"/>
      <c r="K9" s="59"/>
      <c r="L9" s="59"/>
      <c r="M9" s="70">
        <v>0</v>
      </c>
      <c r="N9" s="19"/>
    </row>
    <row r="10" spans="1:48" ht="15" customHeight="1" x14ac:dyDescent="0.25">
      <c r="A10" s="51" t="s">
        <v>396</v>
      </c>
      <c r="B10" s="51" t="s">
        <v>28</v>
      </c>
      <c r="C10" s="51"/>
      <c r="D10" s="61" t="s">
        <v>397</v>
      </c>
      <c r="E10" s="64">
        <v>42901</v>
      </c>
      <c r="F10" s="65" t="s">
        <v>398</v>
      </c>
      <c r="G10" s="64">
        <v>42997</v>
      </c>
      <c r="H10" s="66">
        <v>4101600</v>
      </c>
      <c r="I10" s="67"/>
      <c r="J10" s="51">
        <v>3913</v>
      </c>
      <c r="K10" s="51"/>
      <c r="L10" s="51" t="s">
        <v>399</v>
      </c>
      <c r="M10" s="66">
        <v>27537235</v>
      </c>
      <c r="N10" s="19"/>
    </row>
    <row r="11" spans="1:48" ht="15" customHeight="1" x14ac:dyDescent="0.25">
      <c r="A11" s="59" t="s">
        <v>400</v>
      </c>
      <c r="B11" s="59" t="s">
        <v>28</v>
      </c>
      <c r="C11" s="59"/>
      <c r="D11" s="60" t="s">
        <v>401</v>
      </c>
      <c r="E11" s="50">
        <v>42860</v>
      </c>
      <c r="F11" s="69" t="s">
        <v>402</v>
      </c>
      <c r="G11" s="50">
        <v>42644</v>
      </c>
      <c r="H11" s="70">
        <v>4080</v>
      </c>
      <c r="I11" s="71"/>
      <c r="J11" s="59"/>
      <c r="K11" s="59">
        <v>17009</v>
      </c>
      <c r="L11" s="59"/>
      <c r="M11" s="70">
        <f>4080+6720+469134.72</f>
        <v>479934.71999999997</v>
      </c>
      <c r="N11" s="19"/>
    </row>
    <row r="12" spans="1:48" ht="15" customHeight="1" x14ac:dyDescent="0.25">
      <c r="A12" s="51" t="s">
        <v>403</v>
      </c>
      <c r="B12" s="51" t="s">
        <v>28</v>
      </c>
      <c r="C12" s="51"/>
      <c r="D12" s="61" t="s">
        <v>404</v>
      </c>
      <c r="E12" s="64">
        <v>42933</v>
      </c>
      <c r="F12" s="65" t="s">
        <v>405</v>
      </c>
      <c r="G12" s="64">
        <v>42933</v>
      </c>
      <c r="H12" s="66">
        <v>7650</v>
      </c>
      <c r="I12" s="67"/>
      <c r="J12" s="51"/>
      <c r="K12" s="51"/>
      <c r="L12" s="51"/>
      <c r="M12" s="66">
        <v>15405</v>
      </c>
      <c r="N12" s="19"/>
    </row>
    <row r="13" spans="1:48" ht="15" customHeight="1" x14ac:dyDescent="0.25">
      <c r="A13" s="59" t="s">
        <v>406</v>
      </c>
      <c r="B13" s="59" t="s">
        <v>28</v>
      </c>
      <c r="C13" s="59"/>
      <c r="D13" s="60" t="s">
        <v>407</v>
      </c>
      <c r="E13" s="50">
        <v>42914</v>
      </c>
      <c r="F13" s="69" t="s">
        <v>408</v>
      </c>
      <c r="G13" s="50">
        <v>42935</v>
      </c>
      <c r="H13" s="70" t="s">
        <v>409</v>
      </c>
      <c r="I13" s="71"/>
      <c r="J13" s="59"/>
      <c r="K13" s="59">
        <v>17211</v>
      </c>
      <c r="L13" s="59"/>
      <c r="M13" s="70">
        <f>110086.6+30340.25+71143.9+23656.25+19180.5+39325</f>
        <v>293732.5</v>
      </c>
      <c r="N13" s="19"/>
    </row>
    <row r="14" spans="1:48" ht="15" customHeight="1" x14ac:dyDescent="0.25">
      <c r="A14" s="51" t="s">
        <v>410</v>
      </c>
      <c r="B14" s="51" t="s">
        <v>28</v>
      </c>
      <c r="C14" s="51"/>
      <c r="D14" s="61" t="s">
        <v>411</v>
      </c>
      <c r="E14" s="64">
        <v>42957</v>
      </c>
      <c r="F14" s="65" t="s">
        <v>412</v>
      </c>
      <c r="G14" s="64">
        <v>42961</v>
      </c>
      <c r="H14" s="66" t="s">
        <v>427</v>
      </c>
      <c r="I14" s="67"/>
      <c r="J14" s="51"/>
      <c r="K14" s="51">
        <v>18021</v>
      </c>
      <c r="L14" s="51"/>
      <c r="M14" s="66" t="s">
        <v>413</v>
      </c>
      <c r="N14" s="19"/>
    </row>
    <row r="15" spans="1:48" ht="15" customHeight="1" x14ac:dyDescent="0.25">
      <c r="A15" s="59" t="s">
        <v>391</v>
      </c>
      <c r="B15" s="59" t="s">
        <v>60</v>
      </c>
      <c r="C15" s="59"/>
      <c r="D15" s="60" t="s">
        <v>414</v>
      </c>
      <c r="E15" s="50">
        <v>42695</v>
      </c>
      <c r="F15" s="69" t="s">
        <v>415</v>
      </c>
      <c r="G15" s="50">
        <v>43060</v>
      </c>
      <c r="H15" s="70">
        <v>860000</v>
      </c>
      <c r="I15" s="71"/>
      <c r="J15" s="59"/>
      <c r="K15" s="59"/>
      <c r="L15" s="59"/>
      <c r="M15" s="70">
        <v>0</v>
      </c>
      <c r="N15" s="19"/>
    </row>
    <row r="16" spans="1:48" ht="15" customHeight="1" x14ac:dyDescent="0.25">
      <c r="A16" s="51" t="s">
        <v>394</v>
      </c>
      <c r="B16" s="51" t="s">
        <v>60</v>
      </c>
      <c r="C16" s="51"/>
      <c r="D16" s="61" t="s">
        <v>416</v>
      </c>
      <c r="E16" s="64">
        <v>42852</v>
      </c>
      <c r="F16" s="65" t="s">
        <v>417</v>
      </c>
      <c r="G16" s="64">
        <v>42857</v>
      </c>
      <c r="H16" s="66">
        <v>46797</v>
      </c>
      <c r="I16" s="67"/>
      <c r="J16" s="51"/>
      <c r="K16" s="51" t="s">
        <v>418</v>
      </c>
      <c r="L16" s="51"/>
      <c r="M16" s="66">
        <v>76809.600000000006</v>
      </c>
      <c r="N16" s="19"/>
    </row>
    <row r="17" spans="1:14" ht="15" customHeight="1" x14ac:dyDescent="0.25">
      <c r="A17" s="59" t="s">
        <v>396</v>
      </c>
      <c r="B17" s="59" t="s">
        <v>60</v>
      </c>
      <c r="C17" s="59"/>
      <c r="D17" s="60" t="s">
        <v>169</v>
      </c>
      <c r="E17" s="50">
        <v>42886</v>
      </c>
      <c r="F17" s="69" t="s">
        <v>419</v>
      </c>
      <c r="G17" s="50">
        <v>42941</v>
      </c>
      <c r="H17" s="70" t="s">
        <v>420</v>
      </c>
      <c r="I17" s="71"/>
      <c r="J17" s="59"/>
      <c r="K17" s="59"/>
      <c r="L17" s="59"/>
      <c r="M17" s="70">
        <v>0</v>
      </c>
      <c r="N17" s="19"/>
    </row>
    <row r="18" spans="1:14" ht="15" customHeight="1" x14ac:dyDescent="0.25">
      <c r="A18" s="51" t="s">
        <v>400</v>
      </c>
      <c r="B18" s="51" t="s">
        <v>60</v>
      </c>
      <c r="C18" s="51"/>
      <c r="D18" s="61" t="s">
        <v>421</v>
      </c>
      <c r="E18" s="64">
        <v>42970</v>
      </c>
      <c r="F18" s="65" t="s">
        <v>422</v>
      </c>
      <c r="G18" s="64">
        <v>43060</v>
      </c>
      <c r="H18" s="66">
        <v>95000</v>
      </c>
      <c r="I18" s="67"/>
      <c r="J18" s="51">
        <v>3956</v>
      </c>
      <c r="K18" s="51">
        <v>18138</v>
      </c>
      <c r="L18" s="51"/>
      <c r="M18" s="66">
        <v>0</v>
      </c>
      <c r="N18" s="19"/>
    </row>
    <row r="19" spans="1:14" ht="15" customHeight="1" x14ac:dyDescent="0.25">
      <c r="A19" s="59" t="s">
        <v>403</v>
      </c>
      <c r="B19" s="59" t="s">
        <v>60</v>
      </c>
      <c r="C19" s="59"/>
      <c r="D19" s="60" t="s">
        <v>423</v>
      </c>
      <c r="E19" s="50">
        <v>42940</v>
      </c>
      <c r="F19" s="69" t="s">
        <v>424</v>
      </c>
      <c r="G19" s="50">
        <v>43025</v>
      </c>
      <c r="H19" s="70">
        <v>65000</v>
      </c>
      <c r="I19" s="71"/>
      <c r="J19" s="59">
        <v>3935</v>
      </c>
      <c r="K19" s="59">
        <v>18104</v>
      </c>
      <c r="L19" s="59"/>
      <c r="M19" s="70">
        <v>0</v>
      </c>
      <c r="N19" s="19"/>
    </row>
    <row r="20" spans="1:14" ht="15" customHeight="1" x14ac:dyDescent="0.25">
      <c r="A20" s="51"/>
      <c r="B20" s="51"/>
      <c r="C20" s="51"/>
      <c r="D20" s="61"/>
      <c r="E20" s="64"/>
      <c r="F20" s="65" t="s">
        <v>425</v>
      </c>
      <c r="G20" s="64">
        <v>43025</v>
      </c>
      <c r="H20" s="66">
        <v>120791</v>
      </c>
      <c r="I20" s="67"/>
      <c r="J20" s="51">
        <v>3934</v>
      </c>
      <c r="K20" s="51">
        <v>18139</v>
      </c>
      <c r="L20" s="51"/>
      <c r="M20" s="66">
        <v>0</v>
      </c>
      <c r="N20" s="19"/>
    </row>
    <row r="21" spans="1:14" ht="15" customHeight="1" x14ac:dyDescent="0.3">
      <c r="A21" s="32"/>
      <c r="B21" s="31"/>
      <c r="C21" s="30"/>
      <c r="D21" s="30"/>
      <c r="E21" s="30"/>
      <c r="F21" s="34"/>
      <c r="G21" s="30"/>
      <c r="H21" s="35"/>
      <c r="I21" s="35"/>
      <c r="J21" s="31"/>
      <c r="K21" s="31"/>
      <c r="L21" s="30"/>
      <c r="M21" s="30"/>
      <c r="N21" s="19"/>
    </row>
    <row r="22" spans="1:14" ht="15" customHeight="1" x14ac:dyDescent="0.25">
      <c r="A22" s="45"/>
      <c r="B22" s="45"/>
      <c r="D22" s="47"/>
      <c r="E22" s="15"/>
      <c r="F22" s="19"/>
      <c r="G22" s="19"/>
      <c r="H22" s="19"/>
      <c r="I22" s="19"/>
      <c r="J22" s="19"/>
      <c r="K22" s="19"/>
      <c r="L22" s="19"/>
      <c r="M22" s="52"/>
      <c r="N22" s="19"/>
    </row>
    <row r="23" spans="1:14" ht="15" customHeight="1" x14ac:dyDescent="0.25">
      <c r="A23" s="45"/>
      <c r="B23" s="45"/>
      <c r="D23" s="47"/>
      <c r="E23" s="15"/>
      <c r="F23" s="19"/>
      <c r="G23" s="19"/>
      <c r="H23" s="19"/>
      <c r="I23" s="19"/>
      <c r="J23" s="19"/>
      <c r="K23" s="19"/>
      <c r="L23" s="19"/>
      <c r="M23" s="52"/>
      <c r="N23" s="19"/>
    </row>
    <row r="24" spans="1:14" ht="15" customHeight="1" x14ac:dyDescent="0.25">
      <c r="A24" s="45"/>
      <c r="B24" s="45"/>
      <c r="D24" s="47"/>
      <c r="E24" s="15"/>
      <c r="F24" s="19"/>
      <c r="G24" s="19"/>
      <c r="H24" s="19"/>
      <c r="I24" s="19"/>
      <c r="J24" s="19"/>
      <c r="K24" s="19"/>
      <c r="L24" s="19"/>
      <c r="M24" s="52"/>
      <c r="N24" s="19"/>
    </row>
    <row r="25" spans="1:14" ht="15" customHeight="1" x14ac:dyDescent="0.25">
      <c r="A25" s="45"/>
      <c r="B25" s="45"/>
      <c r="D25" s="47"/>
      <c r="E25" s="15"/>
      <c r="F25" s="19"/>
      <c r="G25" s="19"/>
      <c r="H25" s="19"/>
      <c r="I25" s="19"/>
      <c r="J25" s="19"/>
      <c r="K25" s="19"/>
      <c r="L25" s="19"/>
      <c r="M25" s="52"/>
      <c r="N25" s="19"/>
    </row>
    <row r="26" spans="1:14" ht="15" customHeight="1" x14ac:dyDescent="0.25">
      <c r="A26" s="45"/>
      <c r="B26" s="45"/>
      <c r="D26" s="47"/>
      <c r="E26" s="15"/>
      <c r="F26" s="19"/>
      <c r="G26" s="19"/>
      <c r="H26" s="19"/>
      <c r="I26" s="19"/>
      <c r="J26" s="19"/>
      <c r="K26" s="19"/>
      <c r="L26" s="19"/>
      <c r="M26" s="52"/>
      <c r="N26" s="19"/>
    </row>
    <row r="27" spans="1:14" ht="15" customHeight="1" x14ac:dyDescent="0.25">
      <c r="A27" s="45"/>
      <c r="B27" s="45"/>
      <c r="D27" s="47"/>
      <c r="E27" s="15"/>
      <c r="F27" s="19"/>
      <c r="G27" s="19"/>
      <c r="H27" s="19"/>
      <c r="I27" s="19"/>
      <c r="J27" s="19"/>
      <c r="K27" s="19"/>
      <c r="L27" s="19"/>
      <c r="M27" s="52"/>
      <c r="N27" s="19"/>
    </row>
    <row r="28" spans="1:14" ht="15" customHeight="1" x14ac:dyDescent="0.25">
      <c r="A28" s="45"/>
      <c r="B28" s="45"/>
      <c r="D28" s="47"/>
      <c r="E28" s="15"/>
      <c r="F28" s="19"/>
      <c r="G28" s="19"/>
      <c r="H28" s="19"/>
      <c r="I28" s="19"/>
      <c r="J28" s="19"/>
      <c r="K28" s="19"/>
      <c r="L28" s="19"/>
      <c r="M28" s="52"/>
      <c r="N28" s="19"/>
    </row>
    <row r="29" spans="1:14" ht="15" customHeight="1" x14ac:dyDescent="0.25">
      <c r="A29" s="45"/>
      <c r="B29" s="45"/>
      <c r="D29" s="47"/>
      <c r="E29" s="15"/>
      <c r="F29" s="19"/>
      <c r="G29" s="19"/>
      <c r="H29" s="19"/>
      <c r="I29" s="19"/>
      <c r="J29" s="19"/>
      <c r="K29" s="19"/>
      <c r="L29" s="19"/>
      <c r="M29" s="52"/>
      <c r="N29" s="19"/>
    </row>
    <row r="30" spans="1:14" ht="15" customHeight="1" x14ac:dyDescent="0.25">
      <c r="A30" s="45"/>
      <c r="B30" s="45"/>
      <c r="D30" s="47"/>
      <c r="E30" s="15"/>
      <c r="F30" s="19"/>
      <c r="G30" s="19"/>
      <c r="H30" s="19"/>
      <c r="I30" s="19"/>
      <c r="J30" s="19"/>
      <c r="K30" s="19"/>
      <c r="L30" s="19"/>
      <c r="M30" s="52"/>
      <c r="N30" s="19"/>
    </row>
    <row r="31" spans="1:14" ht="15" customHeight="1" x14ac:dyDescent="0.25">
      <c r="A31" s="45"/>
      <c r="B31" s="45"/>
      <c r="D31" s="47"/>
      <c r="E31" s="15"/>
      <c r="F31" s="19"/>
      <c r="G31" s="19"/>
      <c r="H31" s="19"/>
      <c r="I31" s="19"/>
      <c r="J31" s="19"/>
      <c r="K31" s="19"/>
      <c r="L31" s="19"/>
      <c r="M31" s="52"/>
      <c r="N31" s="19"/>
    </row>
    <row r="32" spans="1:14" ht="15" customHeight="1" x14ac:dyDescent="0.25">
      <c r="A32" s="45"/>
      <c r="B32" s="45"/>
      <c r="D32" s="47"/>
      <c r="E32" s="15"/>
      <c r="F32" s="19"/>
      <c r="G32" s="19"/>
      <c r="H32" s="19"/>
      <c r="I32" s="19"/>
      <c r="J32" s="19"/>
      <c r="K32" s="19"/>
      <c r="L32" s="19"/>
      <c r="M32" s="52"/>
      <c r="N32" s="19"/>
    </row>
    <row r="33" spans="1:14" ht="15" customHeight="1" x14ac:dyDescent="0.25">
      <c r="A33" s="45"/>
      <c r="B33" s="45"/>
      <c r="D33" s="47"/>
      <c r="E33" s="15"/>
      <c r="F33" s="19"/>
      <c r="G33" s="19"/>
      <c r="H33" s="19"/>
      <c r="I33" s="19"/>
      <c r="J33" s="19"/>
      <c r="K33" s="19"/>
      <c r="L33" s="19"/>
      <c r="M33" s="52"/>
      <c r="N33" s="19"/>
    </row>
    <row r="34" spans="1:14" ht="15" customHeight="1" x14ac:dyDescent="0.25">
      <c r="A34" s="45"/>
      <c r="B34" s="45"/>
      <c r="D34" s="47"/>
      <c r="E34" s="15"/>
      <c r="F34" s="19"/>
      <c r="G34" s="19"/>
      <c r="H34" s="19"/>
      <c r="I34" s="19"/>
      <c r="J34" s="19"/>
      <c r="K34" s="19"/>
      <c r="L34" s="19"/>
      <c r="M34" s="52"/>
      <c r="N34" s="19"/>
    </row>
    <row r="35" spans="1:14" ht="15" customHeight="1" x14ac:dyDescent="0.25">
      <c r="A35" s="45"/>
      <c r="B35" s="45"/>
      <c r="D35" s="47"/>
      <c r="E35" s="15"/>
      <c r="F35" s="19"/>
      <c r="G35" s="19"/>
      <c r="H35" s="19"/>
      <c r="I35" s="19"/>
      <c r="J35" s="19"/>
      <c r="K35" s="19"/>
      <c r="L35" s="19"/>
      <c r="M35" s="52"/>
      <c r="N35" s="19"/>
    </row>
    <row r="36" spans="1:14" ht="15" customHeight="1" x14ac:dyDescent="0.25">
      <c r="A36" s="45"/>
      <c r="B36" s="45"/>
      <c r="D36" s="47"/>
      <c r="E36" s="15"/>
      <c r="F36" s="19"/>
      <c r="G36" s="19"/>
      <c r="H36" s="19"/>
      <c r="I36" s="19"/>
      <c r="J36" s="19"/>
      <c r="K36" s="19"/>
      <c r="L36" s="19"/>
      <c r="M36" s="52"/>
      <c r="N36" s="19"/>
    </row>
    <row r="37" spans="1:14" ht="15" customHeight="1" x14ac:dyDescent="0.25">
      <c r="A37" s="45"/>
      <c r="B37" s="45"/>
      <c r="D37" s="47"/>
      <c r="E37" s="15"/>
      <c r="F37" s="19"/>
      <c r="G37" s="19"/>
      <c r="H37" s="19"/>
      <c r="I37" s="19"/>
      <c r="J37" s="19"/>
      <c r="K37" s="19"/>
      <c r="L37" s="19"/>
      <c r="M37" s="52"/>
      <c r="N37" s="19"/>
    </row>
    <row r="38" spans="1:14" ht="15" customHeight="1" x14ac:dyDescent="0.25">
      <c r="A38" s="45"/>
      <c r="B38" s="45"/>
      <c r="D38" s="47"/>
      <c r="E38" s="15"/>
      <c r="F38" s="19"/>
      <c r="G38" s="19"/>
      <c r="H38" s="19"/>
      <c r="I38" s="19"/>
      <c r="J38" s="19"/>
      <c r="K38" s="19"/>
      <c r="L38" s="19"/>
      <c r="M38" s="52"/>
      <c r="N38" s="19"/>
    </row>
    <row r="39" spans="1:14" ht="15" customHeight="1" x14ac:dyDescent="0.25">
      <c r="A39" s="45"/>
      <c r="B39" s="45"/>
      <c r="D39" s="47"/>
      <c r="E39" s="15"/>
      <c r="F39" s="19"/>
      <c r="G39" s="19"/>
      <c r="H39" s="19"/>
      <c r="I39" s="19"/>
      <c r="J39" s="19"/>
      <c r="K39" s="19"/>
      <c r="L39" s="19"/>
      <c r="M39" s="52"/>
      <c r="N39" s="19"/>
    </row>
    <row r="40" spans="1:14" ht="15" customHeight="1" x14ac:dyDescent="0.25">
      <c r="A40" s="45"/>
      <c r="B40" s="45"/>
      <c r="D40" s="47"/>
      <c r="E40" s="15"/>
      <c r="F40" s="19"/>
      <c r="G40" s="19"/>
      <c r="H40" s="19"/>
      <c r="I40" s="19"/>
      <c r="J40" s="19"/>
      <c r="K40" s="19"/>
      <c r="L40" s="19"/>
      <c r="M40" s="52"/>
      <c r="N40" s="19"/>
    </row>
    <row r="41" spans="1:14" ht="15" customHeight="1" x14ac:dyDescent="0.25">
      <c r="A41" s="45"/>
      <c r="B41" s="45"/>
      <c r="D41" s="47"/>
      <c r="E41" s="15"/>
      <c r="F41" s="19"/>
      <c r="G41" s="19"/>
      <c r="H41" s="19"/>
      <c r="I41" s="19"/>
      <c r="J41" s="19"/>
      <c r="K41" s="19"/>
      <c r="L41" s="19"/>
      <c r="M41" s="52"/>
      <c r="N41" s="19"/>
    </row>
    <row r="42" spans="1:14" ht="15" customHeight="1" x14ac:dyDescent="0.25">
      <c r="A42" s="45"/>
      <c r="B42" s="45"/>
      <c r="D42" s="47"/>
      <c r="E42" s="15"/>
      <c r="F42" s="19"/>
      <c r="G42" s="19"/>
      <c r="H42" s="19"/>
      <c r="I42" s="19"/>
      <c r="J42" s="19"/>
      <c r="K42" s="19"/>
      <c r="L42" s="19"/>
      <c r="M42" s="52"/>
      <c r="N42" s="19"/>
    </row>
    <row r="43" spans="1:14" ht="15" customHeight="1" x14ac:dyDescent="0.25">
      <c r="A43" s="45"/>
      <c r="B43" s="45"/>
      <c r="D43" s="47"/>
      <c r="E43" s="15"/>
      <c r="F43" s="19"/>
      <c r="G43" s="19"/>
      <c r="H43" s="19"/>
      <c r="I43" s="19"/>
      <c r="J43" s="19"/>
      <c r="K43" s="19"/>
      <c r="L43" s="19"/>
      <c r="M43" s="52"/>
      <c r="N43" s="19"/>
    </row>
    <row r="44" spans="1:14" ht="15" customHeight="1" x14ac:dyDescent="0.25">
      <c r="A44" s="45"/>
      <c r="B44" s="45"/>
      <c r="D44" s="47"/>
      <c r="E44" s="15"/>
      <c r="F44" s="19"/>
      <c r="G44" s="19"/>
      <c r="H44" s="19"/>
      <c r="I44" s="19"/>
      <c r="J44" s="19"/>
      <c r="K44" s="19"/>
      <c r="L44" s="19"/>
      <c r="M44" s="52"/>
      <c r="N44" s="19"/>
    </row>
    <row r="45" spans="1:14" ht="15" customHeight="1" x14ac:dyDescent="0.25">
      <c r="A45" s="45"/>
      <c r="B45" s="45"/>
      <c r="D45" s="47"/>
      <c r="E45" s="15"/>
      <c r="F45" s="19"/>
      <c r="G45" s="19"/>
      <c r="H45" s="19"/>
      <c r="I45" s="19"/>
      <c r="J45" s="19"/>
      <c r="K45" s="19"/>
      <c r="L45" s="19"/>
      <c r="M45" s="52"/>
      <c r="N45" s="19"/>
    </row>
    <row r="46" spans="1:14" ht="15" customHeight="1" x14ac:dyDescent="0.25">
      <c r="A46" s="45"/>
      <c r="B46" s="45"/>
      <c r="D46" s="47"/>
      <c r="E46" s="15"/>
      <c r="F46" s="19"/>
      <c r="G46" s="19"/>
      <c r="H46" s="19"/>
      <c r="I46" s="19"/>
      <c r="J46" s="19"/>
      <c r="K46" s="19"/>
      <c r="L46" s="19"/>
      <c r="M46" s="52"/>
      <c r="N46" s="19"/>
    </row>
    <row r="47" spans="1:14" ht="15" customHeight="1" x14ac:dyDescent="0.25">
      <c r="A47" s="45"/>
      <c r="B47" s="45"/>
      <c r="D47" s="47"/>
      <c r="E47" s="15"/>
      <c r="F47" s="19"/>
      <c r="G47" s="19"/>
      <c r="H47" s="19"/>
      <c r="I47" s="19"/>
      <c r="J47" s="19"/>
      <c r="K47" s="19"/>
      <c r="L47" s="19"/>
      <c r="M47" s="52"/>
      <c r="N47" s="19"/>
    </row>
    <row r="48" spans="1:14" ht="15" customHeight="1" x14ac:dyDescent="0.25">
      <c r="A48" s="45"/>
      <c r="B48" s="45"/>
      <c r="D48" s="47"/>
      <c r="E48" s="15"/>
      <c r="F48" s="19"/>
      <c r="G48" s="19"/>
      <c r="H48" s="19"/>
      <c r="I48" s="19"/>
      <c r="J48" s="19"/>
      <c r="K48" s="19"/>
      <c r="L48" s="19"/>
      <c r="M48" s="52"/>
      <c r="N48" s="19"/>
    </row>
    <row r="49" spans="1:14" ht="15" customHeight="1" x14ac:dyDescent="0.25">
      <c r="A49" s="45"/>
      <c r="B49" s="45"/>
      <c r="D49" s="47"/>
      <c r="E49" s="15"/>
      <c r="F49" s="19"/>
      <c r="G49" s="19"/>
      <c r="H49" s="19"/>
      <c r="I49" s="19"/>
      <c r="J49" s="19"/>
      <c r="K49" s="19"/>
      <c r="L49" s="19"/>
      <c r="M49" s="52"/>
      <c r="N49" s="19"/>
    </row>
    <row r="50" spans="1:14" ht="15" customHeight="1" x14ac:dyDescent="0.25">
      <c r="A50" s="45"/>
      <c r="B50" s="45"/>
      <c r="D50" s="47"/>
      <c r="E50" s="15"/>
      <c r="F50" s="19"/>
      <c r="G50" s="19"/>
      <c r="H50" s="19"/>
      <c r="I50" s="19"/>
      <c r="J50" s="19"/>
      <c r="K50" s="19"/>
      <c r="L50" s="19"/>
      <c r="M50" s="52"/>
      <c r="N50" s="19"/>
    </row>
    <row r="51" spans="1:14" ht="15" customHeight="1" x14ac:dyDescent="0.25">
      <c r="A51" s="45"/>
      <c r="B51" s="45"/>
      <c r="D51" s="47"/>
      <c r="E51" s="15"/>
      <c r="F51" s="19"/>
      <c r="G51" s="19"/>
      <c r="H51" s="19"/>
      <c r="I51" s="19"/>
      <c r="J51" s="19"/>
      <c r="K51" s="19"/>
      <c r="L51" s="19"/>
      <c r="M51" s="52"/>
      <c r="N51" s="19"/>
    </row>
    <row r="52" spans="1:14" ht="15" customHeight="1" x14ac:dyDescent="0.25">
      <c r="A52" s="45"/>
      <c r="B52" s="45"/>
      <c r="D52" s="47"/>
      <c r="E52" s="15"/>
      <c r="F52" s="19"/>
      <c r="G52" s="19"/>
      <c r="H52" s="19"/>
      <c r="I52" s="19"/>
      <c r="J52" s="19"/>
      <c r="K52" s="19"/>
      <c r="L52" s="19"/>
      <c r="M52" s="52"/>
      <c r="N52" s="19"/>
    </row>
    <row r="53" spans="1:14" ht="15" customHeight="1" x14ac:dyDescent="0.25">
      <c r="A53" s="45"/>
      <c r="B53" s="45"/>
      <c r="D53" s="47"/>
      <c r="E53" s="15"/>
      <c r="F53" s="19"/>
      <c r="G53" s="19"/>
      <c r="H53" s="19"/>
      <c r="I53" s="19"/>
      <c r="J53" s="19"/>
      <c r="K53" s="19"/>
      <c r="L53" s="19"/>
      <c r="M53" s="52"/>
      <c r="N53" s="19"/>
    </row>
    <row r="54" spans="1:14" ht="15" customHeight="1" x14ac:dyDescent="0.25">
      <c r="A54" s="45"/>
      <c r="B54" s="45"/>
      <c r="D54" s="47"/>
      <c r="E54" s="15"/>
      <c r="F54" s="19"/>
      <c r="G54" s="19"/>
      <c r="H54" s="19"/>
      <c r="I54" s="19"/>
      <c r="J54" s="19"/>
      <c r="K54" s="19"/>
      <c r="L54" s="19"/>
      <c r="M54" s="52"/>
      <c r="N54" s="19"/>
    </row>
    <row r="55" spans="1:14" ht="15" customHeight="1" x14ac:dyDescent="0.25">
      <c r="A55" s="45"/>
      <c r="B55" s="45"/>
      <c r="D55" s="47"/>
      <c r="E55" s="15"/>
      <c r="F55" s="19"/>
      <c r="G55" s="19"/>
      <c r="H55" s="19"/>
      <c r="I55" s="19"/>
      <c r="J55" s="19"/>
      <c r="K55" s="19"/>
      <c r="L55" s="19"/>
      <c r="M55" s="52"/>
      <c r="N55" s="19"/>
    </row>
    <row r="56" spans="1:14" ht="15" customHeight="1" x14ac:dyDescent="0.25">
      <c r="A56" s="45"/>
      <c r="B56" s="45"/>
      <c r="D56" s="47"/>
      <c r="E56" s="15"/>
      <c r="F56" s="19"/>
      <c r="G56" s="19"/>
      <c r="H56" s="19"/>
      <c r="I56" s="19"/>
      <c r="J56" s="19"/>
      <c r="K56" s="19"/>
      <c r="L56" s="19"/>
      <c r="M56" s="52"/>
      <c r="N56" s="19"/>
    </row>
    <row r="57" spans="1:14" ht="15" customHeight="1" x14ac:dyDescent="0.25">
      <c r="A57" s="45"/>
      <c r="B57" s="45"/>
      <c r="D57" s="47"/>
      <c r="E57" s="15"/>
      <c r="F57" s="19"/>
      <c r="G57" s="19"/>
      <c r="H57" s="19"/>
      <c r="I57" s="19"/>
      <c r="J57" s="19"/>
      <c r="K57" s="19"/>
      <c r="L57" s="19"/>
      <c r="M57" s="52"/>
      <c r="N57" s="19"/>
    </row>
    <row r="58" spans="1:14" ht="15" customHeight="1" x14ac:dyDescent="0.25">
      <c r="A58" s="45"/>
      <c r="B58" s="45"/>
      <c r="D58" s="47"/>
      <c r="E58" s="15"/>
      <c r="F58" s="19"/>
      <c r="G58" s="19"/>
      <c r="H58" s="19"/>
      <c r="I58" s="19"/>
      <c r="J58" s="19"/>
      <c r="K58" s="19"/>
      <c r="L58" s="19"/>
      <c r="M58" s="52"/>
      <c r="N58" s="19"/>
    </row>
    <row r="59" spans="1:14" ht="15" customHeight="1" x14ac:dyDescent="0.25">
      <c r="A59" s="45"/>
      <c r="B59" s="45"/>
      <c r="D59" s="47"/>
      <c r="E59" s="15"/>
      <c r="F59" s="19"/>
      <c r="G59" s="19"/>
      <c r="H59" s="19"/>
      <c r="I59" s="19"/>
      <c r="J59" s="19"/>
      <c r="K59" s="19"/>
      <c r="L59" s="19"/>
      <c r="M59" s="52"/>
      <c r="N59" s="19"/>
    </row>
    <row r="60" spans="1:14" ht="15" customHeight="1" x14ac:dyDescent="0.25">
      <c r="A60" s="45"/>
      <c r="B60" s="45"/>
      <c r="D60" s="47"/>
      <c r="E60" s="15"/>
      <c r="F60" s="19"/>
      <c r="G60" s="19"/>
      <c r="H60" s="19"/>
      <c r="I60" s="19"/>
      <c r="J60" s="19"/>
      <c r="K60" s="19"/>
      <c r="L60" s="19"/>
      <c r="M60" s="52"/>
      <c r="N60" s="19"/>
    </row>
    <row r="61" spans="1:14" ht="15" customHeight="1" x14ac:dyDescent="0.25">
      <c r="A61" s="45"/>
      <c r="B61" s="45"/>
      <c r="D61" s="47"/>
      <c r="E61" s="15"/>
      <c r="F61" s="19"/>
      <c r="G61" s="19"/>
      <c r="H61" s="19"/>
      <c r="I61" s="19"/>
      <c r="J61" s="19"/>
      <c r="K61" s="19"/>
      <c r="L61" s="19"/>
      <c r="M61" s="52"/>
      <c r="N61" s="19"/>
    </row>
    <row r="62" spans="1:14" ht="15" customHeight="1" x14ac:dyDescent="0.25">
      <c r="A62" s="45"/>
      <c r="B62" s="45"/>
      <c r="D62" s="47"/>
      <c r="E62" s="15"/>
      <c r="F62" s="19"/>
      <c r="G62" s="19"/>
      <c r="H62" s="19"/>
      <c r="I62" s="19"/>
      <c r="J62" s="19"/>
      <c r="K62" s="19"/>
      <c r="L62" s="19"/>
      <c r="M62" s="52"/>
      <c r="N62" s="19"/>
    </row>
    <row r="63" spans="1:14" ht="15" customHeight="1" x14ac:dyDescent="0.25">
      <c r="A63" s="45"/>
      <c r="B63" s="45"/>
      <c r="D63" s="47"/>
      <c r="E63" s="15"/>
      <c r="F63" s="19"/>
      <c r="G63" s="19"/>
      <c r="H63" s="19"/>
      <c r="I63" s="19"/>
      <c r="J63" s="19"/>
      <c r="K63" s="19"/>
      <c r="L63" s="19"/>
      <c r="M63" s="52"/>
      <c r="N63" s="19"/>
    </row>
    <row r="64" spans="1:14" ht="15" customHeight="1" x14ac:dyDescent="0.25">
      <c r="A64" s="45"/>
      <c r="B64" s="45"/>
      <c r="D64" s="47"/>
      <c r="E64" s="15"/>
      <c r="F64" s="19"/>
      <c r="G64" s="19"/>
      <c r="H64" s="19"/>
      <c r="I64" s="19"/>
      <c r="J64" s="19"/>
      <c r="K64" s="19"/>
      <c r="L64" s="19"/>
      <c r="M64" s="52"/>
      <c r="N64" s="19"/>
    </row>
    <row r="65" spans="1:14" ht="15" customHeight="1" x14ac:dyDescent="0.25">
      <c r="A65" s="45"/>
      <c r="B65" s="45"/>
      <c r="D65" s="47"/>
      <c r="E65" s="15"/>
      <c r="F65" s="19"/>
      <c r="G65" s="19"/>
      <c r="H65" s="19"/>
      <c r="I65" s="19"/>
      <c r="J65" s="19"/>
      <c r="K65" s="19"/>
      <c r="L65" s="19"/>
      <c r="M65" s="52"/>
      <c r="N65" s="19"/>
    </row>
    <row r="66" spans="1:14" ht="15" customHeight="1" x14ac:dyDescent="0.25">
      <c r="A66" s="45"/>
      <c r="B66" s="45"/>
      <c r="D66" s="47"/>
      <c r="E66" s="15"/>
      <c r="F66" s="19"/>
      <c r="G66" s="19"/>
      <c r="H66" s="19"/>
      <c r="I66" s="19"/>
      <c r="J66" s="19"/>
      <c r="K66" s="19"/>
      <c r="L66" s="19"/>
      <c r="M66" s="52"/>
      <c r="N66" s="19"/>
    </row>
    <row r="67" spans="1:14" ht="15" customHeight="1" x14ac:dyDescent="0.25">
      <c r="A67" s="45"/>
      <c r="B67" s="45"/>
      <c r="D67" s="47"/>
      <c r="E67" s="15"/>
      <c r="F67" s="19"/>
      <c r="G67" s="19"/>
      <c r="H67" s="19"/>
      <c r="I67" s="19"/>
      <c r="J67" s="19"/>
      <c r="K67" s="19"/>
      <c r="L67" s="19"/>
      <c r="M67" s="52"/>
      <c r="N67" s="19"/>
    </row>
    <row r="68" spans="1:14" ht="15" customHeight="1" x14ac:dyDescent="0.25">
      <c r="A68" s="45"/>
      <c r="B68" s="45"/>
      <c r="D68" s="47"/>
      <c r="E68" s="15"/>
      <c r="F68" s="19"/>
      <c r="G68" s="19"/>
      <c r="H68" s="19"/>
      <c r="I68" s="19"/>
      <c r="J68" s="19"/>
      <c r="K68" s="19"/>
      <c r="L68" s="19"/>
      <c r="M68" s="52"/>
      <c r="N68" s="19"/>
    </row>
    <row r="69" spans="1:14" ht="15" customHeight="1" x14ac:dyDescent="0.25">
      <c r="A69" s="45"/>
      <c r="B69" s="45"/>
      <c r="D69" s="47"/>
      <c r="E69" s="15"/>
      <c r="F69" s="19"/>
      <c r="G69" s="19"/>
      <c r="H69" s="19"/>
      <c r="I69" s="19"/>
      <c r="J69" s="19"/>
      <c r="K69" s="19"/>
      <c r="L69" s="19"/>
      <c r="M69" s="52"/>
      <c r="N69" s="19"/>
    </row>
    <row r="70" spans="1:14" ht="15" customHeight="1" x14ac:dyDescent="0.25">
      <c r="A70" s="45"/>
      <c r="B70" s="45"/>
      <c r="D70" s="47"/>
      <c r="E70" s="15"/>
      <c r="F70" s="19"/>
      <c r="G70" s="19"/>
      <c r="H70" s="19"/>
      <c r="I70" s="19"/>
      <c r="J70" s="19"/>
      <c r="K70" s="19"/>
      <c r="L70" s="19"/>
      <c r="M70" s="52"/>
      <c r="N70" s="19"/>
    </row>
    <row r="71" spans="1:14" ht="15" customHeight="1" x14ac:dyDescent="0.25">
      <c r="A71" s="45"/>
      <c r="B71" s="45"/>
      <c r="D71" s="47"/>
      <c r="E71" s="15"/>
      <c r="F71" s="19"/>
      <c r="G71" s="19"/>
      <c r="H71" s="19"/>
      <c r="I71" s="19"/>
      <c r="J71" s="19"/>
      <c r="K71" s="19"/>
      <c r="L71" s="19"/>
      <c r="M71" s="52"/>
      <c r="N71" s="19"/>
    </row>
    <row r="72" spans="1:14" ht="15" customHeight="1" x14ac:dyDescent="0.25">
      <c r="A72" s="45"/>
      <c r="B72" s="45"/>
      <c r="D72" s="47"/>
      <c r="E72" s="15"/>
      <c r="F72" s="19"/>
      <c r="G72" s="19"/>
      <c r="H72" s="19"/>
      <c r="I72" s="19"/>
      <c r="J72" s="19"/>
      <c r="K72" s="19"/>
      <c r="L72" s="19"/>
      <c r="M72" s="52"/>
      <c r="N72" s="19"/>
    </row>
    <row r="73" spans="1:14" ht="15" customHeight="1" x14ac:dyDescent="0.25">
      <c r="A73" s="45"/>
      <c r="B73" s="45"/>
      <c r="D73" s="47"/>
      <c r="E73" s="15"/>
      <c r="F73" s="19"/>
      <c r="G73" s="19"/>
      <c r="H73" s="19"/>
      <c r="I73" s="19"/>
      <c r="J73" s="19"/>
      <c r="K73" s="19"/>
      <c r="L73" s="19"/>
      <c r="M73" s="52"/>
      <c r="N73" s="19"/>
    </row>
    <row r="74" spans="1:14" ht="15" customHeight="1" x14ac:dyDescent="0.25">
      <c r="A74" s="45"/>
      <c r="B74" s="45"/>
      <c r="D74" s="47"/>
      <c r="E74" s="15"/>
      <c r="F74" s="19"/>
      <c r="G74" s="19"/>
      <c r="H74" s="19"/>
      <c r="I74" s="19"/>
      <c r="J74" s="19"/>
      <c r="K74" s="19"/>
      <c r="L74" s="19"/>
      <c r="M74" s="52"/>
      <c r="N74" s="19"/>
    </row>
    <row r="75" spans="1:14" ht="15" customHeight="1" x14ac:dyDescent="0.25">
      <c r="A75" s="45"/>
      <c r="B75" s="45"/>
      <c r="D75" s="47"/>
      <c r="E75" s="15"/>
      <c r="F75" s="19"/>
      <c r="G75" s="19"/>
      <c r="H75" s="19"/>
      <c r="I75" s="19"/>
      <c r="J75" s="19"/>
      <c r="K75" s="19"/>
      <c r="L75" s="19"/>
      <c r="M75" s="52"/>
      <c r="N75" s="19"/>
    </row>
    <row r="76" spans="1:14" ht="15" customHeight="1" x14ac:dyDescent="0.25">
      <c r="A76" s="45"/>
      <c r="B76" s="45"/>
      <c r="D76" s="47"/>
      <c r="E76" s="15"/>
      <c r="F76" s="19"/>
      <c r="G76" s="19"/>
      <c r="H76" s="19"/>
      <c r="I76" s="19"/>
      <c r="J76" s="19"/>
      <c r="K76" s="19"/>
      <c r="L76" s="19"/>
      <c r="M76" s="52"/>
      <c r="N76" s="19"/>
    </row>
    <row r="77" spans="1:14" ht="15" customHeight="1" x14ac:dyDescent="0.25">
      <c r="A77" s="45"/>
      <c r="B77" s="45"/>
      <c r="D77" s="47"/>
      <c r="E77" s="15"/>
      <c r="F77" s="19"/>
      <c r="G77" s="19"/>
      <c r="H77" s="19"/>
      <c r="I77" s="19"/>
      <c r="J77" s="19"/>
      <c r="K77" s="19"/>
      <c r="L77" s="19"/>
      <c r="M77" s="52"/>
      <c r="N77" s="19"/>
    </row>
    <row r="78" spans="1:14" ht="15" customHeight="1" x14ac:dyDescent="0.25">
      <c r="A78" s="45"/>
      <c r="B78" s="45"/>
      <c r="D78" s="47"/>
      <c r="E78" s="15"/>
      <c r="F78" s="19"/>
      <c r="G78" s="19"/>
      <c r="H78" s="19"/>
      <c r="I78" s="19"/>
      <c r="J78" s="19"/>
      <c r="K78" s="19"/>
      <c r="L78" s="19"/>
      <c r="M78" s="52"/>
      <c r="N78" s="19"/>
    </row>
    <row r="79" spans="1:14" ht="15" customHeight="1" x14ac:dyDescent="0.25">
      <c r="A79" s="45"/>
      <c r="B79" s="45"/>
      <c r="D79" s="47"/>
      <c r="E79" s="15"/>
      <c r="F79" s="19"/>
      <c r="G79" s="19"/>
      <c r="H79" s="19"/>
      <c r="I79" s="19"/>
      <c r="J79" s="19"/>
      <c r="K79" s="19"/>
      <c r="L79" s="19"/>
      <c r="M79" s="52"/>
      <c r="N79" s="19"/>
    </row>
    <row r="80" spans="1:14" ht="15" customHeight="1" x14ac:dyDescent="0.25">
      <c r="A80" s="45"/>
      <c r="B80" s="45"/>
      <c r="D80" s="47"/>
      <c r="E80" s="15"/>
      <c r="F80" s="19"/>
      <c r="G80" s="19"/>
      <c r="H80" s="19"/>
      <c r="I80" s="19"/>
      <c r="J80" s="19"/>
      <c r="K80" s="19"/>
      <c r="L80" s="19"/>
      <c r="M80" s="52"/>
      <c r="N80" s="19"/>
    </row>
    <row r="81" spans="1:14" ht="15" customHeight="1" x14ac:dyDescent="0.25">
      <c r="A81" s="45"/>
      <c r="B81" s="45"/>
      <c r="D81" s="47"/>
      <c r="E81" s="15"/>
      <c r="F81" s="19"/>
      <c r="G81" s="19"/>
      <c r="H81" s="19"/>
      <c r="I81" s="19"/>
      <c r="J81" s="19"/>
      <c r="K81" s="19"/>
      <c r="L81" s="19"/>
      <c r="M81" s="52"/>
      <c r="N81" s="19"/>
    </row>
    <row r="82" spans="1:14" x14ac:dyDescent="0.25">
      <c r="A82" s="45"/>
      <c r="B82" s="45"/>
      <c r="D82" s="47"/>
      <c r="E82" s="15"/>
      <c r="G82" s="19"/>
      <c r="H82" s="19"/>
      <c r="I82" s="19"/>
      <c r="J82" s="19"/>
      <c r="K82" s="19"/>
      <c r="L82" s="19"/>
      <c r="M82" s="52"/>
      <c r="N82" s="19"/>
    </row>
    <row r="83" spans="1:14" x14ac:dyDescent="0.25">
      <c r="A83" s="45"/>
      <c r="B83" s="45"/>
      <c r="D83" s="47"/>
      <c r="E83" s="15"/>
      <c r="G83" s="19"/>
      <c r="H83" s="19"/>
      <c r="I83" s="19"/>
      <c r="J83" s="19"/>
      <c r="K83" s="19"/>
      <c r="L83" s="19"/>
      <c r="M83" s="52"/>
      <c r="N83" s="19"/>
    </row>
    <row r="84" spans="1:14" x14ac:dyDescent="0.25">
      <c r="A84" s="45"/>
      <c r="B84" s="45"/>
      <c r="D84" s="47"/>
      <c r="E84" s="15"/>
    </row>
    <row r="85" spans="1:14" x14ac:dyDescent="0.25">
      <c r="A85" s="45"/>
      <c r="B85" s="45"/>
      <c r="D85" s="47"/>
      <c r="E85" s="15"/>
    </row>
    <row r="86" spans="1:14" x14ac:dyDescent="0.25">
      <c r="A86" s="45"/>
      <c r="B86" s="45"/>
    </row>
    <row r="87" spans="1:14" x14ac:dyDescent="0.25">
      <c r="A87" s="45"/>
      <c r="B87" s="45"/>
    </row>
  </sheetData>
  <mergeCells count="1">
    <mergeCell ref="A1:M1"/>
  </mergeCells>
  <printOptions horizontalCentered="1"/>
  <pageMargins left="0.25" right="0.25" top="0.75" bottom="0.75" header="0.3" footer="0.3"/>
  <pageSetup scale="3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82"/>
  <sheetViews>
    <sheetView view="pageBreakPreview" topLeftCell="A8" zoomScale="70" zoomScaleNormal="70" zoomScaleSheetLayoutView="70" workbookViewId="0">
      <selection activeCell="B36" sqref="B36"/>
    </sheetView>
  </sheetViews>
  <sheetFormatPr defaultRowHeight="15" x14ac:dyDescent="0.25"/>
  <cols>
    <col min="1" max="1" width="17.140625" style="14" customWidth="1"/>
    <col min="2" max="2" width="22.5703125" style="14" customWidth="1"/>
    <col min="3" max="3" width="17.5703125" style="14" customWidth="1"/>
    <col min="4" max="4" width="88.42578125" style="14" customWidth="1"/>
    <col min="5" max="5" width="18.42578125" style="14" customWidth="1"/>
    <col min="6" max="6" width="46.42578125" style="14" bestFit="1" customWidth="1"/>
    <col min="7" max="7" width="17" style="14" customWidth="1"/>
    <col min="8" max="8" width="23.7109375" style="14" customWidth="1"/>
    <col min="9" max="9" width="34" style="14" customWidth="1"/>
    <col min="10" max="10" width="18.28515625" style="14" bestFit="1" customWidth="1"/>
    <col min="11" max="11" width="15.5703125" style="14" customWidth="1"/>
    <col min="12" max="12" width="17" style="14" customWidth="1"/>
    <col min="13" max="13" width="36.42578125" style="14" bestFit="1" customWidth="1"/>
    <col min="14" max="48" width="9.140625" style="14"/>
  </cols>
  <sheetData>
    <row r="1" spans="1:48" s="2" customFormat="1" ht="27" thickBot="1" x14ac:dyDescent="0.3">
      <c r="A1" s="114" t="s">
        <v>429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48" ht="30" customHeight="1" x14ac:dyDescent="0.25"/>
    <row r="3" spans="1:48" s="1" customFormat="1" ht="30" customHeight="1" thickBot="1" x14ac:dyDescent="0.35">
      <c r="A3" s="41" t="s">
        <v>1</v>
      </c>
      <c r="B3" s="41" t="s">
        <v>0</v>
      </c>
      <c r="C3" s="41"/>
      <c r="D3" s="41" t="s">
        <v>2</v>
      </c>
      <c r="E3" s="41" t="s">
        <v>3</v>
      </c>
      <c r="F3" s="42" t="s">
        <v>6</v>
      </c>
      <c r="G3" s="41" t="s">
        <v>5</v>
      </c>
      <c r="H3" s="43" t="s">
        <v>7</v>
      </c>
      <c r="I3" s="43"/>
      <c r="J3" s="41" t="s">
        <v>4</v>
      </c>
      <c r="K3" s="41" t="s">
        <v>8</v>
      </c>
      <c r="L3" s="41" t="s">
        <v>294</v>
      </c>
      <c r="M3" s="44" t="s">
        <v>11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x14ac:dyDescent="0.25">
      <c r="A4" s="15"/>
      <c r="D4" s="16"/>
      <c r="F4" s="62"/>
      <c r="G4" s="57"/>
      <c r="H4" s="53"/>
      <c r="I4" s="53"/>
      <c r="J4" s="52"/>
      <c r="K4" s="19"/>
      <c r="L4" s="58"/>
      <c r="M4" s="19"/>
      <c r="N4" s="19"/>
    </row>
    <row r="5" spans="1:48" ht="15" customHeight="1" x14ac:dyDescent="0.25">
      <c r="A5" s="59" t="s">
        <v>295</v>
      </c>
      <c r="B5" s="59" t="s">
        <v>9</v>
      </c>
      <c r="C5" s="59"/>
      <c r="D5" s="60" t="s">
        <v>296</v>
      </c>
      <c r="E5" s="50">
        <v>43069</v>
      </c>
      <c r="F5" s="69" t="s">
        <v>297</v>
      </c>
      <c r="G5" s="50">
        <v>43116</v>
      </c>
      <c r="H5" s="70">
        <v>2589678</v>
      </c>
      <c r="I5" s="71"/>
      <c r="J5" s="59">
        <v>3970</v>
      </c>
      <c r="K5" s="59">
        <v>18156</v>
      </c>
      <c r="L5" s="59" t="s">
        <v>298</v>
      </c>
      <c r="M5" s="70">
        <v>7885525</v>
      </c>
      <c r="N5" s="19"/>
    </row>
    <row r="6" spans="1:48" ht="15" customHeight="1" x14ac:dyDescent="0.25">
      <c r="A6" s="51" t="s">
        <v>299</v>
      </c>
      <c r="B6" s="51" t="s">
        <v>9</v>
      </c>
      <c r="C6" s="51"/>
      <c r="D6" s="61" t="s">
        <v>300</v>
      </c>
      <c r="E6" s="64">
        <v>43112</v>
      </c>
      <c r="F6" s="65" t="s">
        <v>301</v>
      </c>
      <c r="G6" s="64">
        <v>43137</v>
      </c>
      <c r="H6" s="66">
        <v>103476</v>
      </c>
      <c r="I6" s="67"/>
      <c r="J6" s="51">
        <v>3976</v>
      </c>
      <c r="K6" s="51">
        <v>18157</v>
      </c>
      <c r="L6" s="51"/>
      <c r="M6" s="66">
        <v>18932</v>
      </c>
      <c r="N6" s="19"/>
    </row>
    <row r="7" spans="1:48" ht="15" customHeight="1" x14ac:dyDescent="0.25">
      <c r="A7" s="59" t="s">
        <v>302</v>
      </c>
      <c r="B7" s="59" t="s">
        <v>9</v>
      </c>
      <c r="C7" s="59"/>
      <c r="D7" s="60" t="s">
        <v>303</v>
      </c>
      <c r="E7" s="50">
        <v>43118</v>
      </c>
      <c r="F7" s="69" t="s">
        <v>304</v>
      </c>
      <c r="G7" s="50">
        <v>43151</v>
      </c>
      <c r="H7" s="70">
        <v>533734</v>
      </c>
      <c r="I7" s="71"/>
      <c r="J7" s="59">
        <v>3979</v>
      </c>
      <c r="K7" s="59">
        <v>18174</v>
      </c>
      <c r="L7" s="59" t="s">
        <v>305</v>
      </c>
      <c r="M7" s="70">
        <v>4401549.9400000004</v>
      </c>
      <c r="N7" s="19"/>
    </row>
    <row r="8" spans="1:48" ht="15" customHeight="1" x14ac:dyDescent="0.25">
      <c r="A8" s="51" t="s">
        <v>306</v>
      </c>
      <c r="B8" s="51" t="s">
        <v>9</v>
      </c>
      <c r="C8" s="51"/>
      <c r="D8" s="61" t="s">
        <v>307</v>
      </c>
      <c r="E8" s="64">
        <v>43143</v>
      </c>
      <c r="F8" s="65" t="s">
        <v>45</v>
      </c>
      <c r="G8" s="64">
        <v>43165</v>
      </c>
      <c r="H8" s="66" t="s">
        <v>308</v>
      </c>
      <c r="I8" s="67"/>
      <c r="J8" s="51">
        <v>3982</v>
      </c>
      <c r="K8" s="51">
        <v>18168</v>
      </c>
      <c r="L8" s="51" t="s">
        <v>309</v>
      </c>
      <c r="M8" s="66">
        <v>533601.23</v>
      </c>
      <c r="N8" s="19"/>
    </row>
    <row r="9" spans="1:48" ht="15" customHeight="1" x14ac:dyDescent="0.25">
      <c r="A9" s="59" t="s">
        <v>310</v>
      </c>
      <c r="B9" s="59" t="s">
        <v>9</v>
      </c>
      <c r="C9" s="59"/>
      <c r="D9" s="60" t="s">
        <v>311</v>
      </c>
      <c r="E9" s="50">
        <v>43131</v>
      </c>
      <c r="F9" s="69" t="s">
        <v>312</v>
      </c>
      <c r="G9" s="50">
        <v>43151</v>
      </c>
      <c r="H9" s="70"/>
      <c r="I9" s="71"/>
      <c r="J9" s="59"/>
      <c r="K9" s="59"/>
      <c r="L9" s="59"/>
      <c r="M9" s="70">
        <v>4663254.7699999996</v>
      </c>
      <c r="N9" s="19"/>
    </row>
    <row r="10" spans="1:48" ht="15" customHeight="1" x14ac:dyDescent="0.25">
      <c r="A10" s="51" t="s">
        <v>313</v>
      </c>
      <c r="B10" s="51" t="s">
        <v>9</v>
      </c>
      <c r="C10" s="51"/>
      <c r="D10" s="61" t="s">
        <v>314</v>
      </c>
      <c r="E10" s="64">
        <v>43172</v>
      </c>
      <c r="F10" s="65" t="s">
        <v>315</v>
      </c>
      <c r="G10" s="64">
        <v>43186</v>
      </c>
      <c r="H10" s="66">
        <v>29999</v>
      </c>
      <c r="I10" s="67"/>
      <c r="J10" s="51" t="s">
        <v>22</v>
      </c>
      <c r="K10" s="51">
        <v>18178</v>
      </c>
      <c r="L10" s="51"/>
      <c r="M10" s="66">
        <v>296303.34999999998</v>
      </c>
      <c r="N10" s="19"/>
    </row>
    <row r="11" spans="1:48" ht="15" customHeight="1" x14ac:dyDescent="0.25">
      <c r="A11" s="59" t="s">
        <v>316</v>
      </c>
      <c r="B11" s="59" t="s">
        <v>9</v>
      </c>
      <c r="C11" s="59"/>
      <c r="D11" s="60" t="s">
        <v>317</v>
      </c>
      <c r="E11" s="50">
        <v>43229</v>
      </c>
      <c r="F11" s="69" t="s">
        <v>58</v>
      </c>
      <c r="G11" s="50">
        <v>43256</v>
      </c>
      <c r="H11" s="70">
        <v>337549</v>
      </c>
      <c r="I11" s="71"/>
      <c r="J11" s="59">
        <v>4011</v>
      </c>
      <c r="K11" s="59">
        <v>18228</v>
      </c>
      <c r="L11" s="59" t="s">
        <v>318</v>
      </c>
      <c r="M11" s="70">
        <v>7056580.54</v>
      </c>
      <c r="N11" s="19"/>
    </row>
    <row r="12" spans="1:48" ht="15" customHeight="1" x14ac:dyDescent="0.25">
      <c r="A12" s="51" t="s">
        <v>319</v>
      </c>
      <c r="B12" s="51" t="s">
        <v>9</v>
      </c>
      <c r="C12" s="51"/>
      <c r="D12" s="61" t="s">
        <v>320</v>
      </c>
      <c r="E12" s="64">
        <v>43278</v>
      </c>
      <c r="F12" s="65" t="s">
        <v>321</v>
      </c>
      <c r="G12" s="64">
        <v>43298</v>
      </c>
      <c r="H12" s="66">
        <v>1362822.95</v>
      </c>
      <c r="I12" s="67"/>
      <c r="J12" s="51">
        <v>4016</v>
      </c>
      <c r="K12" s="51">
        <v>18249</v>
      </c>
      <c r="L12" s="51" t="s">
        <v>322</v>
      </c>
      <c r="M12" s="66">
        <v>4240080.55</v>
      </c>
      <c r="N12" s="19"/>
    </row>
    <row r="13" spans="1:48" ht="15" customHeight="1" x14ac:dyDescent="0.25">
      <c r="A13" s="59" t="s">
        <v>323</v>
      </c>
      <c r="B13" s="59" t="s">
        <v>9</v>
      </c>
      <c r="C13" s="59"/>
      <c r="D13" s="60" t="s">
        <v>324</v>
      </c>
      <c r="E13" s="50">
        <v>43299</v>
      </c>
      <c r="F13" s="69" t="s">
        <v>325</v>
      </c>
      <c r="G13" s="50">
        <v>43347</v>
      </c>
      <c r="H13" s="70">
        <v>656230</v>
      </c>
      <c r="I13" s="71"/>
      <c r="J13" s="59">
        <v>4031</v>
      </c>
      <c r="K13" s="59">
        <v>18289</v>
      </c>
      <c r="L13" s="59" t="s">
        <v>326</v>
      </c>
      <c r="M13" s="70">
        <v>6805986.3300000001</v>
      </c>
      <c r="N13" s="19"/>
    </row>
    <row r="14" spans="1:48" ht="42.75" customHeight="1" x14ac:dyDescent="0.25">
      <c r="A14" s="51" t="s">
        <v>339</v>
      </c>
      <c r="B14" s="73" t="s">
        <v>104</v>
      </c>
      <c r="C14" s="51"/>
      <c r="D14" s="61" t="s">
        <v>340</v>
      </c>
      <c r="E14" s="64">
        <v>43054</v>
      </c>
      <c r="F14" s="65" t="s">
        <v>341</v>
      </c>
      <c r="G14" s="64">
        <v>43088</v>
      </c>
      <c r="H14" s="66">
        <v>149560</v>
      </c>
      <c r="I14" s="67"/>
      <c r="J14" s="51">
        <v>3965</v>
      </c>
      <c r="K14" s="51">
        <v>18147</v>
      </c>
      <c r="L14" s="51" t="s">
        <v>339</v>
      </c>
      <c r="M14" s="66">
        <v>0</v>
      </c>
      <c r="N14" s="19"/>
    </row>
    <row r="15" spans="1:48" ht="15" customHeight="1" x14ac:dyDescent="0.25">
      <c r="A15" s="59" t="s">
        <v>339</v>
      </c>
      <c r="B15" s="59" t="s">
        <v>28</v>
      </c>
      <c r="C15" s="59"/>
      <c r="D15" s="60" t="s">
        <v>351</v>
      </c>
      <c r="E15" s="50">
        <v>43031</v>
      </c>
      <c r="F15" s="69" t="s">
        <v>352</v>
      </c>
      <c r="G15" s="50">
        <v>43046</v>
      </c>
      <c r="H15" s="70"/>
      <c r="I15" s="71"/>
      <c r="J15" s="59">
        <v>3944</v>
      </c>
      <c r="K15" s="59"/>
      <c r="L15" s="59"/>
      <c r="M15" s="70">
        <v>0</v>
      </c>
      <c r="N15" s="19"/>
    </row>
    <row r="16" spans="1:48" ht="15" customHeight="1" x14ac:dyDescent="0.25">
      <c r="A16" s="51" t="s">
        <v>339</v>
      </c>
      <c r="B16" s="51" t="s">
        <v>74</v>
      </c>
      <c r="C16" s="51"/>
      <c r="D16" s="61" t="s">
        <v>380</v>
      </c>
      <c r="E16" s="64">
        <v>43221</v>
      </c>
      <c r="F16" s="65" t="s">
        <v>381</v>
      </c>
      <c r="G16" s="64">
        <v>43256</v>
      </c>
      <c r="H16" s="66">
        <v>1089522</v>
      </c>
      <c r="I16" s="67"/>
      <c r="J16" s="51">
        <v>4010</v>
      </c>
      <c r="K16" s="51">
        <v>18229</v>
      </c>
      <c r="L16" s="51" t="s">
        <v>382</v>
      </c>
      <c r="M16" s="66">
        <v>2307346</v>
      </c>
      <c r="N16" s="19"/>
    </row>
    <row r="17" spans="1:14" ht="15" customHeight="1" x14ac:dyDescent="0.25">
      <c r="A17" s="59" t="s">
        <v>327</v>
      </c>
      <c r="B17" s="59" t="s">
        <v>9</v>
      </c>
      <c r="C17" s="59"/>
      <c r="D17" s="60" t="s">
        <v>328</v>
      </c>
      <c r="E17" s="50">
        <v>43306</v>
      </c>
      <c r="F17" s="69" t="s">
        <v>188</v>
      </c>
      <c r="G17" s="50" t="s">
        <v>22</v>
      </c>
      <c r="H17" s="70" t="s">
        <v>22</v>
      </c>
      <c r="I17" s="71"/>
      <c r="J17" s="59" t="s">
        <v>22</v>
      </c>
      <c r="K17" s="59" t="s">
        <v>22</v>
      </c>
      <c r="L17" s="59"/>
      <c r="M17" s="70">
        <v>0</v>
      </c>
      <c r="N17" s="19"/>
    </row>
    <row r="18" spans="1:14" ht="15" customHeight="1" x14ac:dyDescent="0.25">
      <c r="A18" s="51" t="s">
        <v>329</v>
      </c>
      <c r="B18" s="51" t="s">
        <v>9</v>
      </c>
      <c r="C18" s="51"/>
      <c r="D18" s="61" t="s">
        <v>330</v>
      </c>
      <c r="E18" s="64">
        <v>43320</v>
      </c>
      <c r="F18" s="65" t="s">
        <v>331</v>
      </c>
      <c r="G18" s="64" t="s">
        <v>22</v>
      </c>
      <c r="H18" s="66" t="s">
        <v>22</v>
      </c>
      <c r="I18" s="67"/>
      <c r="J18" s="51" t="s">
        <v>22</v>
      </c>
      <c r="K18" s="51" t="s">
        <v>22</v>
      </c>
      <c r="L18" s="51"/>
      <c r="M18" s="66">
        <v>0</v>
      </c>
      <c r="N18" s="56"/>
    </row>
    <row r="19" spans="1:14" ht="15" customHeight="1" x14ac:dyDescent="0.25">
      <c r="A19" s="59" t="s">
        <v>332</v>
      </c>
      <c r="B19" s="59" t="s">
        <v>9</v>
      </c>
      <c r="C19" s="59"/>
      <c r="D19" s="60" t="s">
        <v>330</v>
      </c>
      <c r="E19" s="50">
        <v>43355</v>
      </c>
      <c r="F19" s="69" t="s">
        <v>333</v>
      </c>
      <c r="G19" s="50">
        <v>43410</v>
      </c>
      <c r="H19" s="70">
        <v>121225</v>
      </c>
      <c r="I19" s="71"/>
      <c r="J19" s="59">
        <v>4053</v>
      </c>
      <c r="K19" s="59">
        <v>19118</v>
      </c>
      <c r="L19" s="59" t="s">
        <v>334</v>
      </c>
      <c r="M19" s="70">
        <v>851558.5</v>
      </c>
      <c r="N19" s="56"/>
    </row>
    <row r="20" spans="1:14" ht="15" customHeight="1" x14ac:dyDescent="0.25">
      <c r="A20" s="51" t="s">
        <v>335</v>
      </c>
      <c r="B20" s="51" t="s">
        <v>9</v>
      </c>
      <c r="C20" s="51"/>
      <c r="D20" s="61" t="s">
        <v>86</v>
      </c>
      <c r="E20" s="64">
        <v>43343</v>
      </c>
      <c r="F20" s="65" t="s">
        <v>336</v>
      </c>
      <c r="G20" s="64">
        <v>43361</v>
      </c>
      <c r="H20" s="66" t="s">
        <v>337</v>
      </c>
      <c r="I20" s="67"/>
      <c r="J20" s="51">
        <v>4036</v>
      </c>
      <c r="K20" s="51">
        <v>19038</v>
      </c>
      <c r="L20" s="51" t="s">
        <v>338</v>
      </c>
      <c r="M20" s="66">
        <v>830441.09</v>
      </c>
      <c r="N20" s="56"/>
    </row>
    <row r="21" spans="1:14" ht="39.75" customHeight="1" x14ac:dyDescent="0.25">
      <c r="A21" s="59" t="s">
        <v>342</v>
      </c>
      <c r="B21" s="72" t="s">
        <v>104</v>
      </c>
      <c r="C21" s="59"/>
      <c r="D21" s="60" t="s">
        <v>343</v>
      </c>
      <c r="E21" s="50">
        <v>43081</v>
      </c>
      <c r="F21" s="69" t="s">
        <v>344</v>
      </c>
      <c r="G21" s="50">
        <v>43137</v>
      </c>
      <c r="H21" s="70">
        <v>197650</v>
      </c>
      <c r="I21" s="71"/>
      <c r="J21" s="59">
        <v>3977</v>
      </c>
      <c r="K21" s="59">
        <v>18175</v>
      </c>
      <c r="L21" s="59" t="s">
        <v>345</v>
      </c>
      <c r="M21" s="70">
        <v>0</v>
      </c>
      <c r="N21" s="56"/>
    </row>
    <row r="22" spans="1:14" ht="15" customHeight="1" x14ac:dyDescent="0.25">
      <c r="A22" s="51" t="s">
        <v>342</v>
      </c>
      <c r="B22" s="51" t="s">
        <v>28</v>
      </c>
      <c r="C22" s="51"/>
      <c r="D22" s="61" t="s">
        <v>353</v>
      </c>
      <c r="E22" s="64">
        <v>43168</v>
      </c>
      <c r="F22" s="65" t="s">
        <v>354</v>
      </c>
      <c r="G22" s="64">
        <v>43375</v>
      </c>
      <c r="H22" s="66" t="s">
        <v>355</v>
      </c>
      <c r="I22" s="67"/>
      <c r="J22" s="51">
        <v>4042</v>
      </c>
      <c r="K22" s="51">
        <v>19085</v>
      </c>
      <c r="L22" s="51" t="s">
        <v>356</v>
      </c>
      <c r="M22" s="66">
        <v>62152</v>
      </c>
      <c r="N22" s="56"/>
    </row>
    <row r="23" spans="1:14" ht="15" customHeight="1" x14ac:dyDescent="0.25">
      <c r="A23" s="59" t="s">
        <v>342</v>
      </c>
      <c r="B23" s="59" t="s">
        <v>74</v>
      </c>
      <c r="C23" s="59"/>
      <c r="D23" s="60" t="s">
        <v>383</v>
      </c>
      <c r="E23" s="50">
        <v>43361</v>
      </c>
      <c r="F23" s="69" t="s">
        <v>384</v>
      </c>
      <c r="G23" s="50">
        <v>43375</v>
      </c>
      <c r="H23" s="70">
        <v>6598395</v>
      </c>
      <c r="I23" s="71"/>
      <c r="J23" s="59">
        <v>4040</v>
      </c>
      <c r="K23" s="59">
        <v>19072</v>
      </c>
      <c r="L23" s="59" t="s">
        <v>385</v>
      </c>
      <c r="M23" s="70">
        <v>41861302.960000001</v>
      </c>
      <c r="N23" s="56"/>
    </row>
    <row r="24" spans="1:14" ht="34.5" customHeight="1" x14ac:dyDescent="0.25">
      <c r="A24" s="51" t="s">
        <v>346</v>
      </c>
      <c r="B24" s="73" t="s">
        <v>104</v>
      </c>
      <c r="C24" s="51"/>
      <c r="D24" s="61" t="s">
        <v>347</v>
      </c>
      <c r="E24" s="64">
        <v>43075</v>
      </c>
      <c r="F24" s="65" t="s">
        <v>348</v>
      </c>
      <c r="G24" s="64">
        <v>43137</v>
      </c>
      <c r="H24" s="66">
        <v>196516</v>
      </c>
      <c r="I24" s="67"/>
      <c r="J24" s="51">
        <v>3975</v>
      </c>
      <c r="K24" s="51">
        <v>18173</v>
      </c>
      <c r="L24" s="51" t="s">
        <v>349</v>
      </c>
      <c r="M24" s="66">
        <v>0</v>
      </c>
      <c r="N24" s="56"/>
    </row>
    <row r="25" spans="1:14" ht="15" customHeight="1" x14ac:dyDescent="0.25">
      <c r="A25" s="59" t="s">
        <v>346</v>
      </c>
      <c r="B25" s="59" t="s">
        <v>28</v>
      </c>
      <c r="C25" s="59"/>
      <c r="D25" s="60" t="s">
        <v>357</v>
      </c>
      <c r="E25" s="50">
        <v>43171</v>
      </c>
      <c r="F25" s="69" t="s">
        <v>358</v>
      </c>
      <c r="G25" s="50">
        <v>43193</v>
      </c>
      <c r="H25" s="70" t="s">
        <v>359</v>
      </c>
      <c r="I25" s="71"/>
      <c r="J25" s="59">
        <v>3993</v>
      </c>
      <c r="K25" s="59">
        <v>18195</v>
      </c>
      <c r="L25" s="59" t="s">
        <v>360</v>
      </c>
      <c r="M25" s="70">
        <v>254587.5</v>
      </c>
      <c r="N25" s="56"/>
    </row>
    <row r="26" spans="1:14" ht="39.75" customHeight="1" x14ac:dyDescent="0.25">
      <c r="A26" s="51" t="s">
        <v>350</v>
      </c>
      <c r="B26" s="73" t="s">
        <v>104</v>
      </c>
      <c r="C26" s="51"/>
      <c r="D26" s="61" t="s">
        <v>62</v>
      </c>
      <c r="E26" s="64">
        <v>43220</v>
      </c>
      <c r="F26" s="65" t="s">
        <v>259</v>
      </c>
      <c r="G26" s="64"/>
      <c r="H26" s="66"/>
      <c r="I26" s="67"/>
      <c r="J26" s="51"/>
      <c r="K26" s="51"/>
      <c r="L26" s="51"/>
      <c r="M26" s="66">
        <v>0</v>
      </c>
      <c r="N26" s="56"/>
    </row>
    <row r="27" spans="1:14" ht="15" customHeight="1" x14ac:dyDescent="0.25">
      <c r="A27" s="59" t="s">
        <v>350</v>
      </c>
      <c r="B27" s="59" t="s">
        <v>28</v>
      </c>
      <c r="C27" s="59"/>
      <c r="D27" s="60" t="s">
        <v>361</v>
      </c>
      <c r="E27" s="50">
        <v>43171</v>
      </c>
      <c r="F27" s="69" t="s">
        <v>87</v>
      </c>
      <c r="G27" s="50"/>
      <c r="H27" s="70"/>
      <c r="I27" s="71"/>
      <c r="J27" s="59"/>
      <c r="K27" s="59"/>
      <c r="L27" s="59"/>
      <c r="M27" s="70" t="s">
        <v>362</v>
      </c>
      <c r="N27" s="56"/>
    </row>
    <row r="28" spans="1:14" ht="15" customHeight="1" x14ac:dyDescent="0.25">
      <c r="A28" s="51" t="s">
        <v>363</v>
      </c>
      <c r="B28" s="51" t="s">
        <v>28</v>
      </c>
      <c r="C28" s="51"/>
      <c r="D28" s="61" t="s">
        <v>361</v>
      </c>
      <c r="E28" s="64">
        <v>43235</v>
      </c>
      <c r="F28" s="65" t="s">
        <v>364</v>
      </c>
      <c r="G28" s="64">
        <v>43256</v>
      </c>
      <c r="H28" s="66" t="s">
        <v>362</v>
      </c>
      <c r="I28" s="67"/>
      <c r="J28" s="51">
        <v>4013</v>
      </c>
      <c r="K28" s="51" t="s">
        <v>365</v>
      </c>
      <c r="L28" s="51" t="s">
        <v>366</v>
      </c>
      <c r="M28" s="66" t="s">
        <v>362</v>
      </c>
      <c r="N28" s="56"/>
    </row>
    <row r="29" spans="1:14" ht="15" customHeight="1" x14ac:dyDescent="0.25">
      <c r="A29" s="59" t="s">
        <v>367</v>
      </c>
      <c r="B29" s="59" t="s">
        <v>28</v>
      </c>
      <c r="C29" s="59"/>
      <c r="D29" s="60" t="s">
        <v>368</v>
      </c>
      <c r="E29" s="50">
        <v>43188</v>
      </c>
      <c r="F29" s="69" t="s">
        <v>369</v>
      </c>
      <c r="G29" s="50"/>
      <c r="H29" s="70"/>
      <c r="I29" s="71"/>
      <c r="J29" s="59"/>
      <c r="K29" s="59"/>
      <c r="L29" s="59"/>
      <c r="M29" s="70"/>
      <c r="N29" s="56"/>
    </row>
    <row r="30" spans="1:14" ht="15" customHeight="1" x14ac:dyDescent="0.25">
      <c r="A30" s="51" t="s">
        <v>370</v>
      </c>
      <c r="B30" s="51" t="s">
        <v>28</v>
      </c>
      <c r="C30" s="51"/>
      <c r="D30" s="61" t="s">
        <v>371</v>
      </c>
      <c r="E30" s="64">
        <v>43236</v>
      </c>
      <c r="F30" s="65" t="s">
        <v>284</v>
      </c>
      <c r="G30" s="64">
        <v>43298</v>
      </c>
      <c r="H30" s="66" t="s">
        <v>372</v>
      </c>
      <c r="I30" s="67"/>
      <c r="J30" s="51">
        <v>4018</v>
      </c>
      <c r="K30" s="51" t="s">
        <v>22</v>
      </c>
      <c r="L30" s="51" t="s">
        <v>373</v>
      </c>
      <c r="M30" s="66"/>
      <c r="N30" s="56"/>
    </row>
    <row r="31" spans="1:14" ht="15" customHeight="1" x14ac:dyDescent="0.25">
      <c r="A31" s="59" t="s">
        <v>298</v>
      </c>
      <c r="B31" s="59" t="s">
        <v>28</v>
      </c>
      <c r="C31" s="59"/>
      <c r="D31" s="60" t="s">
        <v>374</v>
      </c>
      <c r="E31" s="50">
        <v>43238</v>
      </c>
      <c r="F31" s="69" t="s">
        <v>375</v>
      </c>
      <c r="G31" s="50">
        <v>43265</v>
      </c>
      <c r="H31" s="70">
        <v>37700</v>
      </c>
      <c r="I31" s="71"/>
      <c r="J31" s="59" t="s">
        <v>22</v>
      </c>
      <c r="K31" s="59">
        <v>18232</v>
      </c>
      <c r="L31" s="59" t="s">
        <v>376</v>
      </c>
      <c r="M31" s="70">
        <v>244730</v>
      </c>
      <c r="N31" s="56"/>
    </row>
    <row r="32" spans="1:14" ht="15" customHeight="1" x14ac:dyDescent="0.25">
      <c r="A32" s="51" t="s">
        <v>377</v>
      </c>
      <c r="B32" s="51" t="s">
        <v>28</v>
      </c>
      <c r="C32" s="51"/>
      <c r="D32" s="61" t="s">
        <v>69</v>
      </c>
      <c r="E32" s="64">
        <v>43266</v>
      </c>
      <c r="F32" s="65" t="s">
        <v>378</v>
      </c>
      <c r="G32" s="64">
        <v>43270</v>
      </c>
      <c r="H32" s="66" t="s">
        <v>362</v>
      </c>
      <c r="I32" s="67"/>
      <c r="J32" s="51" t="s">
        <v>166</v>
      </c>
      <c r="K32" s="51">
        <v>19020</v>
      </c>
      <c r="L32" s="51" t="s">
        <v>379</v>
      </c>
      <c r="M32" s="68" t="s">
        <v>362</v>
      </c>
      <c r="N32" s="56"/>
    </row>
    <row r="33" spans="1:14" ht="15" customHeight="1" x14ac:dyDescent="0.25">
      <c r="A33" s="45"/>
      <c r="B33" s="45"/>
      <c r="D33" s="47"/>
      <c r="E33" s="15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" customHeight="1" x14ac:dyDescent="0.3">
      <c r="A34" s="32"/>
      <c r="B34" s="31"/>
      <c r="C34" s="30"/>
      <c r="D34" s="30"/>
      <c r="E34" s="30"/>
      <c r="F34" s="34"/>
      <c r="G34" s="30"/>
      <c r="H34" s="35"/>
      <c r="I34" s="35"/>
      <c r="J34" s="31"/>
      <c r="K34" s="31"/>
      <c r="L34" s="30"/>
      <c r="M34" s="30"/>
      <c r="N34" s="19"/>
    </row>
    <row r="35" spans="1:14" ht="15" customHeight="1" x14ac:dyDescent="0.3">
      <c r="A35" s="32"/>
      <c r="B35" s="31"/>
      <c r="C35" s="30"/>
      <c r="D35" s="30"/>
      <c r="E35" s="30"/>
      <c r="F35" s="35"/>
      <c r="G35" s="35"/>
      <c r="H35" s="31"/>
      <c r="I35" s="31"/>
      <c r="J35" s="30"/>
      <c r="K35" s="30"/>
      <c r="L35" s="19"/>
      <c r="M35" s="19"/>
      <c r="N35" s="19"/>
    </row>
    <row r="36" spans="1:14" ht="15" customHeight="1" x14ac:dyDescent="0.25">
      <c r="A36" s="45"/>
      <c r="B36" s="45"/>
      <c r="D36" s="47"/>
      <c r="E36" s="15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5" customHeight="1" x14ac:dyDescent="0.25">
      <c r="A37" s="45"/>
      <c r="B37" s="45"/>
      <c r="D37" s="47"/>
      <c r="E37" s="15"/>
      <c r="G37" s="19"/>
      <c r="H37" s="19"/>
      <c r="I37" s="19"/>
      <c r="J37" s="19"/>
      <c r="K37" s="19"/>
      <c r="L37" s="19"/>
      <c r="M37" s="19"/>
      <c r="N37" s="19"/>
    </row>
    <row r="38" spans="1:14" ht="15" customHeight="1" x14ac:dyDescent="0.25">
      <c r="A38" s="45"/>
      <c r="B38" s="45"/>
      <c r="D38" s="47"/>
      <c r="E38" s="15"/>
      <c r="G38" s="19"/>
      <c r="H38" s="19"/>
      <c r="I38" s="19"/>
      <c r="J38" s="19"/>
      <c r="K38" s="19"/>
      <c r="L38" s="19"/>
      <c r="M38" s="19"/>
      <c r="N38" s="19"/>
    </row>
    <row r="39" spans="1:14" ht="15" customHeight="1" x14ac:dyDescent="0.25">
      <c r="A39" s="45"/>
      <c r="B39" s="45"/>
      <c r="D39" s="47"/>
      <c r="E39" s="15"/>
    </row>
    <row r="40" spans="1:14" ht="15" customHeight="1" x14ac:dyDescent="0.25">
      <c r="A40" s="45"/>
      <c r="B40" s="45"/>
      <c r="D40" s="47"/>
      <c r="E40" s="15"/>
    </row>
    <row r="41" spans="1:14" ht="15" customHeight="1" x14ac:dyDescent="0.25">
      <c r="A41" s="45"/>
      <c r="B41" s="45"/>
    </row>
    <row r="42" spans="1:14" ht="15" customHeight="1" x14ac:dyDescent="0.25">
      <c r="A42" s="45"/>
      <c r="B42" s="45"/>
    </row>
    <row r="43" spans="1:14" ht="15" customHeight="1" x14ac:dyDescent="0.25"/>
    <row r="44" spans="1:14" ht="15" customHeight="1" x14ac:dyDescent="0.25"/>
    <row r="45" spans="1:14" ht="15" customHeight="1" x14ac:dyDescent="0.25"/>
    <row r="46" spans="1:14" ht="15" customHeight="1" x14ac:dyDescent="0.25"/>
    <row r="47" spans="1:14" ht="15" customHeight="1" x14ac:dyDescent="0.25"/>
    <row r="48" spans="1:14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</sheetData>
  <sortState ref="A5:O73">
    <sortCondition ref="A5:A73"/>
  </sortState>
  <mergeCells count="1">
    <mergeCell ref="A1:M1"/>
  </mergeCells>
  <printOptions horizontalCentered="1"/>
  <pageMargins left="0.25" right="0.25" top="0.75" bottom="0.75" header="0.3" footer="0.3"/>
  <pageSetup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82"/>
  <sheetViews>
    <sheetView view="pageBreakPreview" topLeftCell="A3" zoomScale="70" zoomScaleNormal="70" zoomScaleSheetLayoutView="70" workbookViewId="0">
      <selection activeCell="B31" sqref="B31"/>
    </sheetView>
  </sheetViews>
  <sheetFormatPr defaultRowHeight="15" x14ac:dyDescent="0.25"/>
  <cols>
    <col min="1" max="1" width="17.140625" style="16" customWidth="1"/>
    <col min="2" max="2" width="21.140625" style="15" customWidth="1"/>
    <col min="3" max="3" width="17.5703125" style="14" customWidth="1"/>
    <col min="4" max="4" width="88.42578125" style="14" customWidth="1"/>
    <col min="5" max="5" width="18.42578125" style="14" customWidth="1"/>
    <col min="6" max="6" width="46.42578125" style="17" bestFit="1" customWidth="1"/>
    <col min="7" max="7" width="17" style="14" customWidth="1"/>
    <col min="8" max="8" width="23.7109375" style="18" customWidth="1"/>
    <col min="9" max="9" width="34" style="18" customWidth="1"/>
    <col min="10" max="10" width="18.28515625" style="15" bestFit="1" customWidth="1"/>
    <col min="11" max="11" width="10.7109375" style="15" bestFit="1" customWidth="1"/>
    <col min="12" max="12" width="17" style="14" customWidth="1"/>
    <col min="13" max="13" width="36.42578125" style="14" bestFit="1" customWidth="1"/>
    <col min="14" max="48" width="9.140625" style="14"/>
  </cols>
  <sheetData>
    <row r="1" spans="1:48" s="2" customFormat="1" ht="27" thickBot="1" x14ac:dyDescent="0.35">
      <c r="A1" s="114" t="s">
        <v>430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9"/>
      <c r="O1" s="10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48" ht="30" customHeight="1" x14ac:dyDescent="0.25"/>
    <row r="3" spans="1:48" s="1" customFormat="1" ht="30" customHeight="1" thickBot="1" x14ac:dyDescent="0.35">
      <c r="A3" s="41" t="s">
        <v>1</v>
      </c>
      <c r="B3" s="41" t="s">
        <v>0</v>
      </c>
      <c r="C3" s="41" t="s">
        <v>10</v>
      </c>
      <c r="D3" s="41" t="s">
        <v>2</v>
      </c>
      <c r="E3" s="41" t="s">
        <v>3</v>
      </c>
      <c r="F3" s="42" t="s">
        <v>6</v>
      </c>
      <c r="G3" s="41" t="s">
        <v>5</v>
      </c>
      <c r="H3" s="43" t="s">
        <v>7</v>
      </c>
      <c r="I3" s="43" t="s">
        <v>12</v>
      </c>
      <c r="J3" s="41" t="s">
        <v>4</v>
      </c>
      <c r="K3" s="41" t="s">
        <v>8</v>
      </c>
      <c r="L3" s="41" t="s">
        <v>13</v>
      </c>
      <c r="M3" s="44" t="s">
        <v>11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x14ac:dyDescent="0.25">
      <c r="F4" s="57"/>
      <c r="G4" s="19"/>
      <c r="H4" s="52"/>
      <c r="I4" s="52"/>
      <c r="J4" s="19"/>
      <c r="K4" s="19"/>
      <c r="L4" s="19"/>
      <c r="M4" s="19"/>
      <c r="N4" s="19"/>
    </row>
    <row r="5" spans="1:48" s="2" customFormat="1" ht="15" customHeight="1" x14ac:dyDescent="0.25">
      <c r="A5" s="59" t="s">
        <v>194</v>
      </c>
      <c r="B5" s="59" t="s">
        <v>9</v>
      </c>
      <c r="C5" s="59" t="s">
        <v>6</v>
      </c>
      <c r="D5" s="60" t="s">
        <v>195</v>
      </c>
      <c r="E5" s="50">
        <v>43375</v>
      </c>
      <c r="F5" s="69" t="s">
        <v>196</v>
      </c>
      <c r="G5" s="50">
        <v>43410</v>
      </c>
      <c r="H5" s="70" t="s">
        <v>197</v>
      </c>
      <c r="I5" s="71"/>
      <c r="J5" s="59">
        <v>4050</v>
      </c>
      <c r="K5" s="59" t="s">
        <v>22</v>
      </c>
      <c r="L5" s="59"/>
      <c r="M5" s="70" t="s">
        <v>166</v>
      </c>
      <c r="N5" s="56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1:48" ht="15" customHeight="1" x14ac:dyDescent="0.25">
      <c r="A6" s="51" t="s">
        <v>198</v>
      </c>
      <c r="B6" s="51" t="s">
        <v>9</v>
      </c>
      <c r="C6" s="51" t="s">
        <v>6</v>
      </c>
      <c r="D6" s="61" t="s">
        <v>199</v>
      </c>
      <c r="E6" s="64">
        <v>43432</v>
      </c>
      <c r="F6" s="65" t="s">
        <v>175</v>
      </c>
      <c r="G6" s="64">
        <v>43452</v>
      </c>
      <c r="H6" s="66"/>
      <c r="I6" s="67"/>
      <c r="J6" s="51">
        <v>4079</v>
      </c>
      <c r="K6" s="51" t="s">
        <v>22</v>
      </c>
      <c r="L6" s="51"/>
      <c r="M6" s="66" t="s">
        <v>166</v>
      </c>
      <c r="N6" s="19"/>
    </row>
    <row r="7" spans="1:48" ht="15" customHeight="1" x14ac:dyDescent="0.25">
      <c r="A7" s="59" t="s">
        <v>200</v>
      </c>
      <c r="B7" s="59" t="s">
        <v>9</v>
      </c>
      <c r="C7" s="59" t="s">
        <v>6</v>
      </c>
      <c r="D7" s="60" t="s">
        <v>199</v>
      </c>
      <c r="E7" s="50">
        <v>43522</v>
      </c>
      <c r="F7" s="69" t="s">
        <v>201</v>
      </c>
      <c r="G7" s="50">
        <v>43543</v>
      </c>
      <c r="H7" s="70" t="s">
        <v>36</v>
      </c>
      <c r="I7" s="71"/>
      <c r="J7" s="59">
        <v>4104</v>
      </c>
      <c r="K7" s="59">
        <v>19177</v>
      </c>
      <c r="L7" s="59" t="s">
        <v>203</v>
      </c>
      <c r="M7" s="70" t="s">
        <v>202</v>
      </c>
      <c r="N7" s="19"/>
    </row>
    <row r="8" spans="1:48" ht="15" customHeight="1" x14ac:dyDescent="0.25">
      <c r="A8" s="51" t="s">
        <v>204</v>
      </c>
      <c r="B8" s="51" t="s">
        <v>28</v>
      </c>
      <c r="C8" s="51" t="s">
        <v>6</v>
      </c>
      <c r="D8" s="61" t="s">
        <v>205</v>
      </c>
      <c r="E8" s="64">
        <v>43586</v>
      </c>
      <c r="F8" s="65" t="s">
        <v>206</v>
      </c>
      <c r="G8" s="64">
        <v>43739</v>
      </c>
      <c r="H8" s="66">
        <v>991617</v>
      </c>
      <c r="I8" s="67"/>
      <c r="J8" s="51">
        <v>4167</v>
      </c>
      <c r="K8" s="51">
        <v>20135</v>
      </c>
      <c r="L8" s="51" t="s">
        <v>207</v>
      </c>
      <c r="M8" s="66">
        <v>2924718.5</v>
      </c>
      <c r="N8" s="19"/>
    </row>
    <row r="9" spans="1:48" s="2" customFormat="1" ht="15" customHeight="1" x14ac:dyDescent="0.25">
      <c r="A9" s="59" t="s">
        <v>208</v>
      </c>
      <c r="B9" s="59" t="s">
        <v>105</v>
      </c>
      <c r="C9" s="59" t="s">
        <v>6</v>
      </c>
      <c r="D9" s="60" t="s">
        <v>209</v>
      </c>
      <c r="E9" s="50">
        <v>43384</v>
      </c>
      <c r="F9" s="69" t="s">
        <v>210</v>
      </c>
      <c r="G9" s="50">
        <v>43385</v>
      </c>
      <c r="H9" s="70">
        <v>7040</v>
      </c>
      <c r="I9" s="71"/>
      <c r="J9" s="59" t="s">
        <v>22</v>
      </c>
      <c r="K9" s="59">
        <v>19054</v>
      </c>
      <c r="L9" s="59" t="s">
        <v>211</v>
      </c>
      <c r="M9" s="70">
        <v>28160</v>
      </c>
      <c r="N9" s="56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s="2" customFormat="1" ht="15" customHeight="1" x14ac:dyDescent="0.25">
      <c r="A10" s="51" t="s">
        <v>212</v>
      </c>
      <c r="B10" s="51" t="s">
        <v>9</v>
      </c>
      <c r="C10" s="51" t="s">
        <v>6</v>
      </c>
      <c r="D10" s="61" t="s">
        <v>213</v>
      </c>
      <c r="E10" s="64">
        <v>43397</v>
      </c>
      <c r="F10" s="65" t="s">
        <v>214</v>
      </c>
      <c r="G10" s="64">
        <v>43424</v>
      </c>
      <c r="H10" s="66">
        <v>65440</v>
      </c>
      <c r="I10" s="67"/>
      <c r="J10" s="51">
        <v>4064</v>
      </c>
      <c r="K10" s="51">
        <v>19125</v>
      </c>
      <c r="L10" s="51" t="s">
        <v>215</v>
      </c>
      <c r="M10" s="66">
        <v>170110</v>
      </c>
      <c r="N10" s="56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s="2" customFormat="1" ht="15" customHeight="1" x14ac:dyDescent="0.25">
      <c r="A11" s="59" t="s">
        <v>217</v>
      </c>
      <c r="B11" s="59" t="s">
        <v>28</v>
      </c>
      <c r="C11" s="59" t="s">
        <v>216</v>
      </c>
      <c r="D11" s="60" t="s">
        <v>218</v>
      </c>
      <c r="E11" s="50">
        <v>43417</v>
      </c>
      <c r="F11" s="69" t="s">
        <v>219</v>
      </c>
      <c r="G11" s="50">
        <v>43452</v>
      </c>
      <c r="H11" s="70"/>
      <c r="I11" s="71"/>
      <c r="J11" s="59"/>
      <c r="K11" s="59"/>
      <c r="L11" s="59"/>
      <c r="M11" s="70" t="s">
        <v>166</v>
      </c>
      <c r="N11" s="56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s="2" customFormat="1" ht="15" customHeight="1" x14ac:dyDescent="0.25">
      <c r="A12" s="51" t="s">
        <v>220</v>
      </c>
      <c r="B12" s="51" t="s">
        <v>9</v>
      </c>
      <c r="C12" s="51" t="s">
        <v>6</v>
      </c>
      <c r="D12" s="61" t="s">
        <v>221</v>
      </c>
      <c r="E12" s="64">
        <v>43461</v>
      </c>
      <c r="F12" s="65" t="s">
        <v>197</v>
      </c>
      <c r="G12" s="64">
        <v>43480</v>
      </c>
      <c r="H12" s="66">
        <v>0</v>
      </c>
      <c r="I12" s="67"/>
      <c r="J12" s="51">
        <v>4086</v>
      </c>
      <c r="K12" s="51" t="s">
        <v>22</v>
      </c>
      <c r="L12" s="51"/>
      <c r="M12" s="66" t="s">
        <v>166</v>
      </c>
      <c r="N12" s="56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s="2" customFormat="1" ht="15" customHeight="1" x14ac:dyDescent="0.25">
      <c r="A13" s="59" t="s">
        <v>222</v>
      </c>
      <c r="B13" s="59" t="s">
        <v>9</v>
      </c>
      <c r="C13" s="59" t="s">
        <v>6</v>
      </c>
      <c r="D13" s="60" t="s">
        <v>221</v>
      </c>
      <c r="E13" s="50">
        <v>43502</v>
      </c>
      <c r="F13" s="69" t="s">
        <v>223</v>
      </c>
      <c r="G13" s="50">
        <v>43529</v>
      </c>
      <c r="H13" s="70">
        <v>159124</v>
      </c>
      <c r="I13" s="71" t="s">
        <v>224</v>
      </c>
      <c r="J13" s="59">
        <v>4102</v>
      </c>
      <c r="K13" s="59">
        <v>19161</v>
      </c>
      <c r="L13" s="59" t="s">
        <v>225</v>
      </c>
      <c r="M13" s="70">
        <v>1313192.56</v>
      </c>
      <c r="N13" s="56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s="2" customFormat="1" ht="15" customHeight="1" x14ac:dyDescent="0.25">
      <c r="A14" s="51" t="s">
        <v>226</v>
      </c>
      <c r="B14" s="51" t="s">
        <v>9</v>
      </c>
      <c r="C14" s="51" t="s">
        <v>6</v>
      </c>
      <c r="D14" s="61" t="s">
        <v>227</v>
      </c>
      <c r="E14" s="64">
        <v>43462</v>
      </c>
      <c r="F14" s="65" t="s">
        <v>228</v>
      </c>
      <c r="G14" s="64">
        <v>43501</v>
      </c>
      <c r="H14" s="66">
        <v>56868</v>
      </c>
      <c r="I14" s="67"/>
      <c r="J14" s="51">
        <v>4089</v>
      </c>
      <c r="K14" s="51">
        <v>19146</v>
      </c>
      <c r="L14" s="51" t="s">
        <v>229</v>
      </c>
      <c r="M14" s="66">
        <v>202397</v>
      </c>
      <c r="N14" s="56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s="2" customFormat="1" ht="15" customHeight="1" x14ac:dyDescent="0.25">
      <c r="A15" s="59" t="s">
        <v>230</v>
      </c>
      <c r="B15" s="59" t="s">
        <v>9</v>
      </c>
      <c r="C15" s="59" t="s">
        <v>6</v>
      </c>
      <c r="D15" s="60" t="s">
        <v>231</v>
      </c>
      <c r="E15" s="50">
        <v>43480</v>
      </c>
      <c r="F15" s="69" t="s">
        <v>232</v>
      </c>
      <c r="G15" s="50">
        <v>43557</v>
      </c>
      <c r="H15" s="70">
        <v>121099</v>
      </c>
      <c r="I15" s="71"/>
      <c r="J15" s="59">
        <v>4113</v>
      </c>
      <c r="K15" s="59">
        <v>19212</v>
      </c>
      <c r="L15" s="59" t="s">
        <v>233</v>
      </c>
      <c r="M15" s="70">
        <v>1810197.83</v>
      </c>
      <c r="N15" s="56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48" s="2" customFormat="1" ht="15" customHeight="1" x14ac:dyDescent="0.25">
      <c r="A16" s="51" t="s">
        <v>234</v>
      </c>
      <c r="B16" s="51" t="s">
        <v>28</v>
      </c>
      <c r="C16" s="51" t="s">
        <v>6</v>
      </c>
      <c r="D16" s="61" t="s">
        <v>235</v>
      </c>
      <c r="E16" s="64">
        <v>43515</v>
      </c>
      <c r="F16" s="65" t="s">
        <v>236</v>
      </c>
      <c r="G16" s="64"/>
      <c r="H16" s="66"/>
      <c r="I16" s="67"/>
      <c r="J16" s="51" t="s">
        <v>22</v>
      </c>
      <c r="K16" s="51" t="s">
        <v>22</v>
      </c>
      <c r="L16" s="51"/>
      <c r="M16" s="66" t="s">
        <v>166</v>
      </c>
      <c r="N16" s="56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16" ht="15" customHeight="1" x14ac:dyDescent="0.25">
      <c r="A17" s="59" t="s">
        <v>237</v>
      </c>
      <c r="B17" s="59" t="s">
        <v>28</v>
      </c>
      <c r="C17" s="59" t="s">
        <v>6</v>
      </c>
      <c r="D17" s="60" t="s">
        <v>235</v>
      </c>
      <c r="E17" s="50">
        <v>43536</v>
      </c>
      <c r="F17" s="69" t="s">
        <v>238</v>
      </c>
      <c r="G17" s="50">
        <v>43606</v>
      </c>
      <c r="H17" s="70" t="s">
        <v>239</v>
      </c>
      <c r="I17" s="71" t="s">
        <v>240</v>
      </c>
      <c r="J17" s="59" t="s">
        <v>166</v>
      </c>
      <c r="K17" s="59">
        <v>20013</v>
      </c>
      <c r="L17" s="59" t="s">
        <v>241</v>
      </c>
      <c r="M17" s="70">
        <v>335365</v>
      </c>
      <c r="N17" s="19"/>
    </row>
    <row r="18" spans="1:16" ht="15" customHeight="1" x14ac:dyDescent="0.25">
      <c r="A18" s="51" t="s">
        <v>242</v>
      </c>
      <c r="B18" s="51" t="s">
        <v>105</v>
      </c>
      <c r="C18" s="51" t="s">
        <v>6</v>
      </c>
      <c r="D18" s="61" t="s">
        <v>243</v>
      </c>
      <c r="E18" s="64">
        <v>43532</v>
      </c>
      <c r="F18" s="65" t="s">
        <v>175</v>
      </c>
      <c r="G18" s="64"/>
      <c r="H18" s="66"/>
      <c r="I18" s="67"/>
      <c r="J18" s="51" t="s">
        <v>22</v>
      </c>
      <c r="K18" s="51" t="s">
        <v>22</v>
      </c>
      <c r="L18" s="51"/>
      <c r="M18" s="66" t="s">
        <v>166</v>
      </c>
      <c r="N18" s="19"/>
    </row>
    <row r="19" spans="1:16" ht="15" customHeight="1" x14ac:dyDescent="0.25">
      <c r="A19" s="59" t="s">
        <v>244</v>
      </c>
      <c r="B19" s="59" t="s">
        <v>9</v>
      </c>
      <c r="C19" s="59" t="s">
        <v>6</v>
      </c>
      <c r="D19" s="60" t="s">
        <v>245</v>
      </c>
      <c r="E19" s="50">
        <v>43539</v>
      </c>
      <c r="F19" s="69" t="s">
        <v>246</v>
      </c>
      <c r="G19" s="50">
        <v>43585</v>
      </c>
      <c r="H19" s="70">
        <v>26223</v>
      </c>
      <c r="I19" s="71" t="s">
        <v>166</v>
      </c>
      <c r="J19" s="59" t="s">
        <v>166</v>
      </c>
      <c r="K19" s="59">
        <v>19199</v>
      </c>
      <c r="L19" s="59"/>
      <c r="M19" s="70">
        <v>270639</v>
      </c>
      <c r="N19" s="19"/>
    </row>
    <row r="20" spans="1:16" ht="15" customHeight="1" x14ac:dyDescent="0.25">
      <c r="A20" s="51" t="s">
        <v>247</v>
      </c>
      <c r="B20" s="51" t="s">
        <v>28</v>
      </c>
      <c r="C20" s="51" t="s">
        <v>6</v>
      </c>
      <c r="D20" s="61" t="s">
        <v>248</v>
      </c>
      <c r="E20" s="64">
        <v>43539</v>
      </c>
      <c r="F20" s="65" t="s">
        <v>238</v>
      </c>
      <c r="G20" s="64"/>
      <c r="H20" s="66">
        <v>23242</v>
      </c>
      <c r="I20" s="67" t="s">
        <v>249</v>
      </c>
      <c r="J20" s="51" t="s">
        <v>166</v>
      </c>
      <c r="K20" s="51">
        <v>20010</v>
      </c>
      <c r="L20" s="51" t="s">
        <v>250</v>
      </c>
      <c r="M20" s="66">
        <v>368250</v>
      </c>
      <c r="N20" s="19"/>
    </row>
    <row r="21" spans="1:16" ht="15" customHeight="1" x14ac:dyDescent="0.25">
      <c r="A21" s="59" t="s">
        <v>251</v>
      </c>
      <c r="B21" s="59" t="s">
        <v>105</v>
      </c>
      <c r="C21" s="59" t="s">
        <v>6</v>
      </c>
      <c r="D21" s="60" t="s">
        <v>252</v>
      </c>
      <c r="E21" s="50">
        <v>43544</v>
      </c>
      <c r="F21" s="69" t="s">
        <v>253</v>
      </c>
      <c r="G21" s="50"/>
      <c r="H21" s="70"/>
      <c r="I21" s="71"/>
      <c r="J21" s="59" t="s">
        <v>22</v>
      </c>
      <c r="K21" s="59" t="s">
        <v>22</v>
      </c>
      <c r="L21" s="59"/>
      <c r="M21" s="70" t="s">
        <v>166</v>
      </c>
      <c r="N21" s="19"/>
    </row>
    <row r="22" spans="1:16" ht="15" customHeight="1" x14ac:dyDescent="0.25">
      <c r="A22" s="51" t="s">
        <v>254</v>
      </c>
      <c r="B22" s="51" t="s">
        <v>105</v>
      </c>
      <c r="C22" s="51" t="s">
        <v>6</v>
      </c>
      <c r="D22" s="61" t="s">
        <v>255</v>
      </c>
      <c r="E22" s="64">
        <v>43600</v>
      </c>
      <c r="F22" s="65" t="s">
        <v>256</v>
      </c>
      <c r="G22" s="64">
        <v>43616</v>
      </c>
      <c r="H22" s="66" t="s">
        <v>38</v>
      </c>
      <c r="I22" s="67"/>
      <c r="J22" s="51" t="s">
        <v>22</v>
      </c>
      <c r="K22" s="51">
        <v>20029</v>
      </c>
      <c r="L22" s="51" t="s">
        <v>257</v>
      </c>
      <c r="M22" s="66" t="s">
        <v>36</v>
      </c>
      <c r="N22" s="19"/>
    </row>
    <row r="23" spans="1:16" ht="15" customHeight="1" x14ac:dyDescent="0.25">
      <c r="A23" s="59" t="s">
        <v>258</v>
      </c>
      <c r="B23" s="72" t="s">
        <v>104</v>
      </c>
      <c r="C23" s="59" t="s">
        <v>6</v>
      </c>
      <c r="D23" s="60" t="s">
        <v>62</v>
      </c>
      <c r="E23" s="50">
        <v>43585</v>
      </c>
      <c r="F23" s="69" t="s">
        <v>259</v>
      </c>
      <c r="G23" s="50"/>
      <c r="H23" s="70"/>
      <c r="I23" s="71"/>
      <c r="J23" s="59" t="s">
        <v>260</v>
      </c>
      <c r="K23" s="59"/>
      <c r="L23" s="59"/>
      <c r="M23" s="70">
        <v>0</v>
      </c>
      <c r="N23" s="19"/>
    </row>
    <row r="24" spans="1:16" ht="15" customHeight="1" x14ac:dyDescent="0.25">
      <c r="A24" s="51" t="s">
        <v>261</v>
      </c>
      <c r="B24" s="73" t="s">
        <v>104</v>
      </c>
      <c r="C24" s="51" t="s">
        <v>6</v>
      </c>
      <c r="D24" s="61" t="s">
        <v>262</v>
      </c>
      <c r="E24" s="64">
        <v>43564</v>
      </c>
      <c r="F24" s="65" t="s">
        <v>263</v>
      </c>
      <c r="G24" s="64">
        <v>43634</v>
      </c>
      <c r="H24" s="66">
        <v>293394</v>
      </c>
      <c r="I24" s="67"/>
      <c r="J24" s="51">
        <v>4130</v>
      </c>
      <c r="K24" s="51">
        <v>19269</v>
      </c>
      <c r="L24" s="51" t="s">
        <v>264</v>
      </c>
      <c r="M24" s="66" t="s">
        <v>260</v>
      </c>
      <c r="N24" s="19"/>
    </row>
    <row r="25" spans="1:16" ht="15" customHeight="1" x14ac:dyDescent="0.25">
      <c r="A25" s="59" t="s">
        <v>265</v>
      </c>
      <c r="B25" s="59" t="s">
        <v>9</v>
      </c>
      <c r="C25" s="59" t="s">
        <v>6</v>
      </c>
      <c r="D25" s="60" t="s">
        <v>266</v>
      </c>
      <c r="E25" s="50">
        <v>43593</v>
      </c>
      <c r="F25" s="69" t="s">
        <v>267</v>
      </c>
      <c r="G25" s="50">
        <v>43606</v>
      </c>
      <c r="H25" s="70">
        <v>1417130.65</v>
      </c>
      <c r="I25" s="71"/>
      <c r="J25" s="59">
        <v>4122</v>
      </c>
      <c r="K25" s="59">
        <v>19222</v>
      </c>
      <c r="L25" s="59" t="s">
        <v>268</v>
      </c>
      <c r="M25" s="70">
        <v>7263718.2000000002</v>
      </c>
      <c r="N25" s="56"/>
      <c r="O25" s="13"/>
      <c r="P25" s="13"/>
    </row>
    <row r="26" spans="1:16" ht="15" customHeight="1" x14ac:dyDescent="0.25">
      <c r="A26" s="51" t="s">
        <v>269</v>
      </c>
      <c r="B26" s="51" t="s">
        <v>9</v>
      </c>
      <c r="C26" s="51" t="s">
        <v>6</v>
      </c>
      <c r="D26" s="61" t="s">
        <v>270</v>
      </c>
      <c r="E26" s="64">
        <v>43609</v>
      </c>
      <c r="F26" s="65" t="s">
        <v>271</v>
      </c>
      <c r="G26" s="64">
        <v>43614</v>
      </c>
      <c r="H26" s="66">
        <v>6825</v>
      </c>
      <c r="I26" s="67"/>
      <c r="J26" s="51" t="s">
        <v>166</v>
      </c>
      <c r="K26" s="51">
        <v>19219</v>
      </c>
      <c r="L26" s="51"/>
      <c r="M26" s="66">
        <v>6825</v>
      </c>
      <c r="N26" s="56"/>
      <c r="O26" s="13"/>
      <c r="P26" s="13"/>
    </row>
    <row r="27" spans="1:16" ht="15" customHeight="1" x14ac:dyDescent="0.25">
      <c r="A27" s="59" t="s">
        <v>272</v>
      </c>
      <c r="B27" s="59" t="s">
        <v>9</v>
      </c>
      <c r="C27" s="59" t="s">
        <v>6</v>
      </c>
      <c r="D27" s="60" t="s">
        <v>273</v>
      </c>
      <c r="E27" s="50">
        <v>43615</v>
      </c>
      <c r="F27" s="69" t="s">
        <v>274</v>
      </c>
      <c r="G27" s="50">
        <v>43697</v>
      </c>
      <c r="H27" s="70">
        <v>1114217.4099999999</v>
      </c>
      <c r="I27" s="71"/>
      <c r="J27" s="59">
        <v>4145</v>
      </c>
      <c r="K27" s="59">
        <v>19279</v>
      </c>
      <c r="L27" s="59" t="s">
        <v>275</v>
      </c>
      <c r="M27" s="70">
        <v>2655074.41</v>
      </c>
      <c r="N27" s="19"/>
    </row>
    <row r="28" spans="1:16" ht="15" customHeight="1" x14ac:dyDescent="0.25">
      <c r="A28" s="51" t="s">
        <v>276</v>
      </c>
      <c r="B28" s="51" t="s">
        <v>9</v>
      </c>
      <c r="C28" s="51" t="s">
        <v>6</v>
      </c>
      <c r="D28" s="61" t="s">
        <v>277</v>
      </c>
      <c r="E28" s="64">
        <v>43635</v>
      </c>
      <c r="F28" s="65" t="s">
        <v>278</v>
      </c>
      <c r="G28" s="64">
        <v>43697</v>
      </c>
      <c r="H28" s="66">
        <v>774230</v>
      </c>
      <c r="I28" s="67"/>
      <c r="J28" s="51">
        <v>4146</v>
      </c>
      <c r="K28" s="51">
        <v>19266</v>
      </c>
      <c r="L28" s="51" t="s">
        <v>279</v>
      </c>
      <c r="M28" s="66">
        <v>3445124</v>
      </c>
      <c r="N28" s="19"/>
    </row>
    <row r="29" spans="1:16" ht="15" customHeight="1" x14ac:dyDescent="0.25">
      <c r="A29" s="59" t="s">
        <v>280</v>
      </c>
      <c r="B29" s="59" t="s">
        <v>28</v>
      </c>
      <c r="C29" s="59" t="s">
        <v>6</v>
      </c>
      <c r="D29" s="60" t="s">
        <v>107</v>
      </c>
      <c r="E29" s="50">
        <v>43655</v>
      </c>
      <c r="F29" s="69" t="s">
        <v>108</v>
      </c>
      <c r="G29" s="50" t="s">
        <v>22</v>
      </c>
      <c r="H29" s="70" t="s">
        <v>22</v>
      </c>
      <c r="I29" s="71"/>
      <c r="J29" s="59" t="s">
        <v>22</v>
      </c>
      <c r="K29" s="59" t="s">
        <v>22</v>
      </c>
      <c r="L29" s="59"/>
      <c r="M29" s="70" t="s">
        <v>22</v>
      </c>
      <c r="N29" s="19"/>
    </row>
    <row r="30" spans="1:16" ht="15" customHeight="1" x14ac:dyDescent="0.25">
      <c r="A30" s="51" t="s">
        <v>106</v>
      </c>
      <c r="B30" s="51" t="s">
        <v>28</v>
      </c>
      <c r="C30" s="51" t="s">
        <v>6</v>
      </c>
      <c r="D30" s="61" t="s">
        <v>281</v>
      </c>
      <c r="E30" s="64">
        <v>43762</v>
      </c>
      <c r="F30" s="65" t="s">
        <v>108</v>
      </c>
      <c r="G30" s="64"/>
      <c r="H30" s="66"/>
      <c r="I30" s="67"/>
      <c r="J30" s="51"/>
      <c r="K30" s="51"/>
      <c r="L30" s="51"/>
      <c r="M30" s="66" t="s">
        <v>22</v>
      </c>
      <c r="N30" s="19"/>
    </row>
    <row r="31" spans="1:16" ht="15" customHeight="1" x14ac:dyDescent="0.25">
      <c r="A31" s="59" t="s">
        <v>282</v>
      </c>
      <c r="B31" s="59" t="s">
        <v>28</v>
      </c>
      <c r="C31" s="59" t="s">
        <v>6</v>
      </c>
      <c r="D31" s="60" t="s">
        <v>283</v>
      </c>
      <c r="E31" s="50">
        <v>43654</v>
      </c>
      <c r="F31" s="69" t="s">
        <v>284</v>
      </c>
      <c r="G31" s="50"/>
      <c r="H31" s="70">
        <v>18222.240000000002</v>
      </c>
      <c r="I31" s="71"/>
      <c r="J31" s="59">
        <v>4018</v>
      </c>
      <c r="K31" s="59"/>
      <c r="L31" s="59"/>
      <c r="M31" s="70"/>
      <c r="N31" s="19"/>
    </row>
    <row r="32" spans="1:16" ht="15" customHeight="1" x14ac:dyDescent="0.25">
      <c r="A32" s="51" t="s">
        <v>285</v>
      </c>
      <c r="B32" s="51" t="s">
        <v>74</v>
      </c>
      <c r="C32" s="51" t="s">
        <v>6</v>
      </c>
      <c r="D32" s="61" t="s">
        <v>286</v>
      </c>
      <c r="E32" s="64">
        <v>43726</v>
      </c>
      <c r="F32" s="65" t="s">
        <v>287</v>
      </c>
      <c r="G32" s="64">
        <v>43774</v>
      </c>
      <c r="H32" s="66">
        <v>2667155</v>
      </c>
      <c r="I32" s="67"/>
      <c r="J32" s="51">
        <v>4181</v>
      </c>
      <c r="K32" s="51">
        <v>20147</v>
      </c>
      <c r="L32" s="51" t="s">
        <v>288</v>
      </c>
      <c r="M32" s="66">
        <v>8275544</v>
      </c>
      <c r="N32" s="19"/>
    </row>
    <row r="33" spans="1:13" ht="15" customHeight="1" x14ac:dyDescent="0.25">
      <c r="A33" s="59" t="s">
        <v>289</v>
      </c>
      <c r="B33" s="59" t="s">
        <v>9</v>
      </c>
      <c r="C33" s="59" t="s">
        <v>6</v>
      </c>
      <c r="D33" s="60" t="s">
        <v>290</v>
      </c>
      <c r="E33" s="50">
        <v>43718</v>
      </c>
      <c r="F33" s="69" t="s">
        <v>291</v>
      </c>
      <c r="G33" s="50">
        <v>43753</v>
      </c>
      <c r="H33" s="70">
        <v>119141</v>
      </c>
      <c r="I33" s="71"/>
      <c r="J33" s="59">
        <v>4177</v>
      </c>
      <c r="K33" s="59">
        <v>20148</v>
      </c>
      <c r="L33" s="59"/>
      <c r="M33" s="70">
        <v>1320461.5</v>
      </c>
    </row>
    <row r="34" spans="1:13" ht="15" customHeight="1" x14ac:dyDescent="0.25">
      <c r="A34" s="51" t="s">
        <v>292</v>
      </c>
      <c r="B34" s="51" t="s">
        <v>105</v>
      </c>
      <c r="C34" s="51" t="s">
        <v>6</v>
      </c>
      <c r="D34" s="61" t="s">
        <v>111</v>
      </c>
      <c r="E34" s="64">
        <v>43735</v>
      </c>
      <c r="F34" s="65" t="s">
        <v>293</v>
      </c>
      <c r="G34" s="64"/>
      <c r="H34" s="66"/>
      <c r="I34" s="67"/>
      <c r="J34" s="51"/>
      <c r="K34" s="51"/>
      <c r="L34" s="51"/>
      <c r="M34" s="66"/>
    </row>
    <row r="35" spans="1:13" ht="15" customHeight="1" x14ac:dyDescent="0.25">
      <c r="A35" s="6"/>
      <c r="B35" s="5"/>
      <c r="C35" s="4"/>
      <c r="D35" s="4"/>
      <c r="E35" s="4"/>
      <c r="F35" s="7"/>
      <c r="G35" s="4"/>
      <c r="H35" s="8"/>
      <c r="I35" s="8"/>
      <c r="J35" s="5"/>
      <c r="K35" s="5"/>
      <c r="L35" s="4"/>
      <c r="M35" s="4"/>
    </row>
    <row r="36" spans="1:13" ht="15" customHeight="1" x14ac:dyDescent="0.3">
      <c r="A36" s="32"/>
      <c r="B36" s="31"/>
      <c r="C36" s="30"/>
      <c r="D36" s="30"/>
      <c r="E36" s="30"/>
      <c r="F36" s="34"/>
      <c r="G36" s="30"/>
      <c r="H36" s="35"/>
      <c r="I36" s="35"/>
      <c r="J36" s="31"/>
      <c r="K36" s="31"/>
      <c r="L36" s="30"/>
      <c r="M36" s="30"/>
    </row>
    <row r="37" spans="1:13" ht="15" customHeight="1" x14ac:dyDescent="0.25">
      <c r="A37" s="6"/>
      <c r="B37" s="5"/>
      <c r="C37" s="4"/>
      <c r="D37" s="4"/>
      <c r="E37" s="4"/>
      <c r="F37" s="7"/>
      <c r="G37" s="4"/>
      <c r="H37" s="8"/>
      <c r="I37" s="8"/>
      <c r="J37" s="5"/>
      <c r="K37" s="5"/>
      <c r="L37" s="4"/>
      <c r="M37" s="4"/>
    </row>
    <row r="38" spans="1:13" ht="15" customHeight="1" x14ac:dyDescent="0.25">
      <c r="A38" s="6"/>
      <c r="B38" s="5"/>
      <c r="C38" s="4"/>
      <c r="D38" s="4"/>
      <c r="E38" s="4"/>
      <c r="F38" s="7"/>
      <c r="G38" s="4"/>
      <c r="H38" s="8"/>
      <c r="I38" s="8"/>
      <c r="J38" s="5"/>
      <c r="K38" s="5"/>
      <c r="L38" s="4"/>
      <c r="M38" s="4"/>
    </row>
    <row r="39" spans="1:13" ht="15" customHeight="1" x14ac:dyDescent="0.25">
      <c r="A39" s="6"/>
      <c r="B39" s="5"/>
      <c r="C39" s="4"/>
      <c r="D39" s="4"/>
      <c r="E39" s="4"/>
      <c r="F39" s="7"/>
      <c r="G39" s="4"/>
      <c r="H39" s="8"/>
      <c r="I39" s="8"/>
      <c r="J39" s="5"/>
      <c r="K39" s="5"/>
      <c r="L39" s="4"/>
      <c r="M39" s="4"/>
    </row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</sheetData>
  <mergeCells count="1">
    <mergeCell ref="A1:M1"/>
  </mergeCells>
  <printOptions horizontalCentered="1"/>
  <pageMargins left="0.25" right="0.25" top="0.75" bottom="0.75" header="0.3" footer="0.3"/>
  <pageSetup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82"/>
  <sheetViews>
    <sheetView view="pageBreakPreview" zoomScale="80" zoomScaleNormal="70" zoomScaleSheetLayoutView="80" workbookViewId="0">
      <selection activeCell="H6" sqref="H6:H30"/>
    </sheetView>
  </sheetViews>
  <sheetFormatPr defaultRowHeight="15" x14ac:dyDescent="0.25"/>
  <cols>
    <col min="1" max="1" width="17.140625" style="16" customWidth="1"/>
    <col min="2" max="2" width="21.140625" style="15" customWidth="1"/>
    <col min="3" max="3" width="17.5703125" style="14" customWidth="1"/>
    <col min="4" max="4" width="88.42578125" style="14" customWidth="1"/>
    <col min="5" max="5" width="18.42578125" style="14" customWidth="1"/>
    <col min="6" max="6" width="46.42578125" style="17" bestFit="1" customWidth="1"/>
    <col min="7" max="7" width="17" style="14" customWidth="1"/>
    <col min="8" max="8" width="23.7109375" style="18" customWidth="1"/>
    <col min="9" max="9" width="34" style="18" customWidth="1"/>
    <col min="10" max="10" width="18.28515625" style="15" bestFit="1" customWidth="1"/>
    <col min="11" max="11" width="10.7109375" style="15" bestFit="1" customWidth="1"/>
    <col min="12" max="12" width="17" style="14" customWidth="1"/>
    <col min="13" max="13" width="36.42578125" style="14" bestFit="1" customWidth="1"/>
    <col min="14" max="48" width="9.140625" style="14"/>
  </cols>
  <sheetData>
    <row r="1" spans="1:48" s="2" customFormat="1" ht="27" thickBot="1" x14ac:dyDescent="0.4">
      <c r="A1" s="114" t="s">
        <v>431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39"/>
      <c r="O1" s="39"/>
      <c r="P1" s="40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48" ht="30" customHeight="1" x14ac:dyDescent="0.35">
      <c r="A2" s="24"/>
      <c r="B2" s="23"/>
      <c r="C2" s="22"/>
      <c r="D2" s="22"/>
      <c r="E2" s="22"/>
      <c r="F2" s="25"/>
      <c r="G2" s="22"/>
      <c r="H2" s="26"/>
      <c r="I2" s="26"/>
      <c r="J2" s="23"/>
      <c r="K2" s="23"/>
      <c r="L2" s="22"/>
      <c r="M2" s="22"/>
      <c r="N2" s="22"/>
      <c r="O2" s="22"/>
      <c r="P2" s="22"/>
    </row>
    <row r="3" spans="1:48" s="1" customFormat="1" ht="30" customHeight="1" thickBot="1" x14ac:dyDescent="0.4">
      <c r="A3" s="41" t="s">
        <v>1</v>
      </c>
      <c r="B3" s="41" t="s">
        <v>0</v>
      </c>
      <c r="C3" s="41" t="s">
        <v>10</v>
      </c>
      <c r="D3" s="41" t="s">
        <v>2</v>
      </c>
      <c r="E3" s="41" t="s">
        <v>3</v>
      </c>
      <c r="F3" s="42" t="s">
        <v>6</v>
      </c>
      <c r="G3" s="41" t="s">
        <v>5</v>
      </c>
      <c r="H3" s="43" t="s">
        <v>7</v>
      </c>
      <c r="I3" s="43" t="s">
        <v>12</v>
      </c>
      <c r="J3" s="41" t="s">
        <v>4</v>
      </c>
      <c r="K3" s="41" t="s">
        <v>8</v>
      </c>
      <c r="L3" s="41" t="s">
        <v>13</v>
      </c>
      <c r="M3" s="44" t="s">
        <v>11</v>
      </c>
      <c r="N3" s="3"/>
      <c r="O3" s="3"/>
      <c r="P3" s="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x14ac:dyDescent="0.25">
      <c r="F4" s="57"/>
      <c r="G4" s="19"/>
      <c r="H4" s="52"/>
      <c r="I4" s="52"/>
      <c r="J4" s="19"/>
      <c r="K4" s="19"/>
      <c r="L4" s="19"/>
      <c r="M4" s="19"/>
      <c r="N4" s="19"/>
    </row>
    <row r="5" spans="1:48" ht="15" customHeight="1" x14ac:dyDescent="0.25">
      <c r="A5" s="59" t="s">
        <v>106</v>
      </c>
      <c r="B5" s="59" t="s">
        <v>28</v>
      </c>
      <c r="C5" s="59" t="s">
        <v>6</v>
      </c>
      <c r="D5" s="60" t="s">
        <v>107</v>
      </c>
      <c r="E5" s="50">
        <v>43762</v>
      </c>
      <c r="F5" s="69" t="s">
        <v>108</v>
      </c>
      <c r="G5" s="50"/>
      <c r="H5" s="70"/>
      <c r="I5" s="71"/>
      <c r="J5" s="59"/>
      <c r="K5" s="59" t="s">
        <v>22</v>
      </c>
      <c r="L5" s="59" t="s">
        <v>22</v>
      </c>
      <c r="M5" s="70" t="s">
        <v>22</v>
      </c>
      <c r="N5" s="19"/>
    </row>
    <row r="6" spans="1:48" ht="15" customHeight="1" x14ac:dyDescent="0.25">
      <c r="A6" s="51" t="s">
        <v>109</v>
      </c>
      <c r="B6" s="51" t="s">
        <v>28</v>
      </c>
      <c r="C6" s="51" t="s">
        <v>6</v>
      </c>
      <c r="D6" s="61" t="s">
        <v>107</v>
      </c>
      <c r="E6" s="64">
        <v>44084</v>
      </c>
      <c r="F6" s="65" t="s">
        <v>108</v>
      </c>
      <c r="G6" s="64"/>
      <c r="H6" s="66"/>
      <c r="I6" s="67"/>
      <c r="J6" s="51"/>
      <c r="K6" s="51" t="s">
        <v>22</v>
      </c>
      <c r="L6" s="51" t="s">
        <v>22</v>
      </c>
      <c r="M6" s="66" t="s">
        <v>22</v>
      </c>
      <c r="N6" s="56"/>
    </row>
    <row r="7" spans="1:48" ht="15" customHeight="1" x14ac:dyDescent="0.25">
      <c r="A7" s="59" t="s">
        <v>110</v>
      </c>
      <c r="B7" s="59" t="s">
        <v>105</v>
      </c>
      <c r="C7" s="59" t="s">
        <v>6</v>
      </c>
      <c r="D7" s="60" t="s">
        <v>111</v>
      </c>
      <c r="E7" s="50">
        <v>43754</v>
      </c>
      <c r="F7" s="69" t="s">
        <v>112</v>
      </c>
      <c r="G7" s="50">
        <v>43759</v>
      </c>
      <c r="H7" s="70" t="s">
        <v>36</v>
      </c>
      <c r="I7" s="71"/>
      <c r="J7" s="59" t="s">
        <v>22</v>
      </c>
      <c r="K7" s="59">
        <v>20096</v>
      </c>
      <c r="L7" s="59" t="s">
        <v>113</v>
      </c>
      <c r="M7" s="70" t="s">
        <v>36</v>
      </c>
      <c r="N7" s="19"/>
    </row>
    <row r="8" spans="1:48" s="2" customFormat="1" ht="15" customHeight="1" x14ac:dyDescent="0.25">
      <c r="A8" s="51" t="s">
        <v>114</v>
      </c>
      <c r="B8" s="51" t="s">
        <v>9</v>
      </c>
      <c r="C8" s="51" t="s">
        <v>6</v>
      </c>
      <c r="D8" s="61" t="s">
        <v>115</v>
      </c>
      <c r="E8" s="64">
        <v>43761</v>
      </c>
      <c r="F8" s="65" t="s">
        <v>116</v>
      </c>
      <c r="G8" s="64">
        <v>43802</v>
      </c>
      <c r="H8" s="66">
        <v>315556</v>
      </c>
      <c r="I8" s="67" t="s">
        <v>117</v>
      </c>
      <c r="J8" s="51">
        <v>4201</v>
      </c>
      <c r="K8" s="51">
        <v>20180</v>
      </c>
      <c r="L8" s="51" t="s">
        <v>118</v>
      </c>
      <c r="M8" s="66">
        <v>2260396</v>
      </c>
      <c r="N8" s="56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48" ht="15" customHeight="1" x14ac:dyDescent="0.25">
      <c r="A9" s="59" t="s">
        <v>119</v>
      </c>
      <c r="B9" s="59" t="s">
        <v>9</v>
      </c>
      <c r="C9" s="59" t="s">
        <v>6</v>
      </c>
      <c r="D9" s="60" t="s">
        <v>120</v>
      </c>
      <c r="E9" s="50">
        <v>43761</v>
      </c>
      <c r="F9" s="69" t="s">
        <v>121</v>
      </c>
      <c r="G9" s="50">
        <v>43774</v>
      </c>
      <c r="H9" s="70">
        <v>245839</v>
      </c>
      <c r="I9" s="71"/>
      <c r="J9" s="59">
        <v>4186</v>
      </c>
      <c r="K9" s="59">
        <v>20266</v>
      </c>
      <c r="L9" s="59" t="s">
        <v>122</v>
      </c>
      <c r="M9" s="70">
        <v>495782</v>
      </c>
      <c r="N9" s="56"/>
      <c r="O9" s="13"/>
      <c r="P9" s="13"/>
      <c r="Q9" s="13"/>
    </row>
    <row r="10" spans="1:48" ht="15" customHeight="1" x14ac:dyDescent="0.25">
      <c r="A10" s="51" t="s">
        <v>123</v>
      </c>
      <c r="B10" s="51" t="s">
        <v>9</v>
      </c>
      <c r="C10" s="51" t="s">
        <v>6</v>
      </c>
      <c r="D10" s="61" t="s">
        <v>124</v>
      </c>
      <c r="E10" s="64">
        <v>43788</v>
      </c>
      <c r="F10" s="65" t="s">
        <v>125</v>
      </c>
      <c r="G10" s="64">
        <v>43893</v>
      </c>
      <c r="H10" s="66">
        <v>0</v>
      </c>
      <c r="I10" s="67"/>
      <c r="J10" s="51">
        <v>4215</v>
      </c>
      <c r="K10" s="51" t="s">
        <v>22</v>
      </c>
      <c r="L10" s="51" t="s">
        <v>22</v>
      </c>
      <c r="M10" s="66" t="s">
        <v>22</v>
      </c>
      <c r="N10" s="56"/>
      <c r="O10" s="13"/>
      <c r="P10" s="13"/>
      <c r="Q10" s="13"/>
    </row>
    <row r="11" spans="1:48" ht="15" customHeight="1" x14ac:dyDescent="0.25">
      <c r="A11" s="59" t="s">
        <v>126</v>
      </c>
      <c r="B11" s="59" t="s">
        <v>9</v>
      </c>
      <c r="C11" s="59" t="s">
        <v>6</v>
      </c>
      <c r="D11" s="60" t="s">
        <v>124</v>
      </c>
      <c r="E11" s="50">
        <v>44033</v>
      </c>
      <c r="F11" s="69" t="s">
        <v>127</v>
      </c>
      <c r="G11" s="50">
        <v>44075</v>
      </c>
      <c r="H11" s="70">
        <v>83565</v>
      </c>
      <c r="I11" s="71"/>
      <c r="J11" s="59">
        <v>4285</v>
      </c>
      <c r="K11" s="59"/>
      <c r="L11" s="59"/>
      <c r="M11" s="70">
        <v>370118.3</v>
      </c>
      <c r="N11" s="56"/>
      <c r="O11" s="13"/>
      <c r="P11" s="13"/>
      <c r="Q11" s="13"/>
    </row>
    <row r="12" spans="1:48" s="2" customFormat="1" ht="15" customHeight="1" x14ac:dyDescent="0.25">
      <c r="A12" s="51" t="s">
        <v>128</v>
      </c>
      <c r="B12" s="51" t="s">
        <v>9</v>
      </c>
      <c r="C12" s="51" t="s">
        <v>6</v>
      </c>
      <c r="D12" s="61" t="s">
        <v>129</v>
      </c>
      <c r="E12" s="64">
        <v>43875</v>
      </c>
      <c r="F12" s="65" t="s">
        <v>130</v>
      </c>
      <c r="G12" s="64">
        <v>43907</v>
      </c>
      <c r="H12" s="66">
        <v>98844</v>
      </c>
      <c r="I12" s="67"/>
      <c r="J12" s="51">
        <v>4219</v>
      </c>
      <c r="K12" s="51">
        <v>20218</v>
      </c>
      <c r="L12" s="51" t="s">
        <v>131</v>
      </c>
      <c r="M12" s="66">
        <v>211644</v>
      </c>
      <c r="N12" s="56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s="2" customFormat="1" ht="15" customHeight="1" x14ac:dyDescent="0.25">
      <c r="A13" s="59" t="s">
        <v>132</v>
      </c>
      <c r="B13" s="59" t="s">
        <v>9</v>
      </c>
      <c r="C13" s="59" t="s">
        <v>6</v>
      </c>
      <c r="D13" s="60" t="s">
        <v>133</v>
      </c>
      <c r="E13" s="50">
        <v>43859</v>
      </c>
      <c r="F13" s="69" t="s">
        <v>134</v>
      </c>
      <c r="G13" s="50">
        <v>44138</v>
      </c>
      <c r="H13" s="70">
        <v>210000</v>
      </c>
      <c r="I13" s="71"/>
      <c r="J13" s="59">
        <v>4310</v>
      </c>
      <c r="K13" s="59">
        <v>21135</v>
      </c>
      <c r="L13" s="59" t="s">
        <v>132</v>
      </c>
      <c r="M13" s="70">
        <v>2280888.2799999998</v>
      </c>
      <c r="N13" s="56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s="2" customFormat="1" ht="15" customHeight="1" x14ac:dyDescent="0.25">
      <c r="A14" s="51" t="s">
        <v>135</v>
      </c>
      <c r="B14" s="51" t="s">
        <v>28</v>
      </c>
      <c r="C14" s="51" t="s">
        <v>6</v>
      </c>
      <c r="D14" s="61" t="s">
        <v>136</v>
      </c>
      <c r="E14" s="64">
        <v>43915</v>
      </c>
      <c r="F14" s="65" t="s">
        <v>137</v>
      </c>
      <c r="G14" s="64">
        <v>43998</v>
      </c>
      <c r="H14" s="66" t="s">
        <v>22</v>
      </c>
      <c r="I14" s="67" t="s">
        <v>138</v>
      </c>
      <c r="J14" s="51">
        <v>4262</v>
      </c>
      <c r="K14" s="51" t="s">
        <v>22</v>
      </c>
      <c r="L14" s="51" t="s">
        <v>139</v>
      </c>
      <c r="M14" s="66" t="s">
        <v>22</v>
      </c>
      <c r="N14" s="56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s="2" customFormat="1" ht="15" customHeight="1" x14ac:dyDescent="0.25">
      <c r="A15" s="59" t="s">
        <v>140</v>
      </c>
      <c r="B15" s="59" t="s">
        <v>9</v>
      </c>
      <c r="C15" s="59" t="s">
        <v>6</v>
      </c>
      <c r="D15" s="60" t="s">
        <v>141</v>
      </c>
      <c r="E15" s="50">
        <v>43866</v>
      </c>
      <c r="F15" s="69" t="s">
        <v>142</v>
      </c>
      <c r="G15" s="50">
        <v>43879</v>
      </c>
      <c r="H15" s="70">
        <v>995673</v>
      </c>
      <c r="I15" s="71"/>
      <c r="J15" s="59">
        <v>4213</v>
      </c>
      <c r="K15" s="59">
        <v>20234</v>
      </c>
      <c r="L15" s="59" t="s">
        <v>143</v>
      </c>
      <c r="M15" s="70">
        <v>3354092.5</v>
      </c>
      <c r="N15" s="56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48" s="2" customFormat="1" ht="15" customHeight="1" x14ac:dyDescent="0.25">
      <c r="A16" s="51" t="s">
        <v>144</v>
      </c>
      <c r="B16" s="51" t="s">
        <v>9</v>
      </c>
      <c r="C16" s="51" t="s">
        <v>6</v>
      </c>
      <c r="D16" s="61" t="s">
        <v>145</v>
      </c>
      <c r="E16" s="64">
        <v>43894</v>
      </c>
      <c r="F16" s="65" t="s">
        <v>146</v>
      </c>
      <c r="G16" s="64">
        <v>43928</v>
      </c>
      <c r="H16" s="66">
        <v>68027</v>
      </c>
      <c r="I16" s="67"/>
      <c r="J16" s="51">
        <v>4225</v>
      </c>
      <c r="K16" s="51">
        <v>20242</v>
      </c>
      <c r="L16" s="51" t="s">
        <v>147</v>
      </c>
      <c r="M16" s="66">
        <v>587253.43999999994</v>
      </c>
      <c r="N16" s="56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s="2" customFormat="1" ht="15" customHeight="1" x14ac:dyDescent="0.25">
      <c r="A17" s="59" t="s">
        <v>148</v>
      </c>
      <c r="B17" s="59" t="s">
        <v>9</v>
      </c>
      <c r="C17" s="59" t="s">
        <v>6</v>
      </c>
      <c r="D17" s="60" t="s">
        <v>149</v>
      </c>
      <c r="E17" s="50">
        <v>43895</v>
      </c>
      <c r="F17" s="69" t="s">
        <v>150</v>
      </c>
      <c r="G17" s="50">
        <v>43899</v>
      </c>
      <c r="H17" s="70">
        <v>21185.5</v>
      </c>
      <c r="I17" s="71"/>
      <c r="J17" s="59" t="s">
        <v>22</v>
      </c>
      <c r="K17" s="59">
        <v>20073</v>
      </c>
      <c r="L17" s="59" t="s">
        <v>151</v>
      </c>
      <c r="M17" s="70">
        <v>96381.5</v>
      </c>
      <c r="N17" s="56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5" customHeight="1" x14ac:dyDescent="0.25">
      <c r="A18" s="51" t="s">
        <v>152</v>
      </c>
      <c r="B18" s="51" t="s">
        <v>28</v>
      </c>
      <c r="C18" s="51" t="s">
        <v>6</v>
      </c>
      <c r="D18" s="61" t="s">
        <v>153</v>
      </c>
      <c r="E18" s="64">
        <v>43913</v>
      </c>
      <c r="F18" s="65" t="s">
        <v>432</v>
      </c>
      <c r="G18" s="64"/>
      <c r="H18" s="66"/>
      <c r="I18" s="67"/>
      <c r="J18" s="51"/>
      <c r="K18" s="51"/>
      <c r="L18" s="51"/>
      <c r="M18" s="66"/>
      <c r="N18" s="56"/>
      <c r="O18" s="13"/>
      <c r="P18" s="13"/>
      <c r="Q18" s="13"/>
    </row>
    <row r="19" spans="1:48" ht="15" customHeight="1" x14ac:dyDescent="0.25">
      <c r="A19" s="59" t="s">
        <v>154</v>
      </c>
      <c r="B19" s="59" t="s">
        <v>28</v>
      </c>
      <c r="C19" s="59" t="s">
        <v>6</v>
      </c>
      <c r="D19" s="60" t="s">
        <v>155</v>
      </c>
      <c r="E19" s="50">
        <v>43917</v>
      </c>
      <c r="F19" s="69" t="s">
        <v>156</v>
      </c>
      <c r="G19" s="50">
        <v>44124</v>
      </c>
      <c r="H19" s="70">
        <v>1532466.53</v>
      </c>
      <c r="I19" s="71"/>
      <c r="J19" s="59">
        <v>4303</v>
      </c>
      <c r="K19" s="59">
        <v>21126</v>
      </c>
      <c r="L19" s="59"/>
      <c r="M19" s="70" t="s">
        <v>157</v>
      </c>
      <c r="N19" s="56"/>
      <c r="O19" s="13"/>
      <c r="P19" s="13"/>
      <c r="Q19" s="13"/>
    </row>
    <row r="20" spans="1:48" ht="15" customHeight="1" x14ac:dyDescent="0.25">
      <c r="A20" s="51" t="s">
        <v>158</v>
      </c>
      <c r="B20" s="51" t="s">
        <v>9</v>
      </c>
      <c r="C20" s="51" t="s">
        <v>6</v>
      </c>
      <c r="D20" s="61" t="s">
        <v>159</v>
      </c>
      <c r="E20" s="64">
        <v>43901</v>
      </c>
      <c r="F20" s="65" t="s">
        <v>160</v>
      </c>
      <c r="G20" s="64">
        <v>43928</v>
      </c>
      <c r="H20" s="66">
        <v>174809.88</v>
      </c>
      <c r="I20" s="67"/>
      <c r="J20" s="51">
        <v>4228</v>
      </c>
      <c r="K20" s="51">
        <v>20267</v>
      </c>
      <c r="L20" s="51" t="s">
        <v>161</v>
      </c>
      <c r="M20" s="66">
        <v>2360587.33</v>
      </c>
      <c r="N20" s="56"/>
      <c r="O20" s="13"/>
      <c r="P20" s="13"/>
      <c r="Q20" s="13"/>
    </row>
    <row r="21" spans="1:48" ht="15" customHeight="1" x14ac:dyDescent="0.25">
      <c r="A21" s="59" t="s">
        <v>162</v>
      </c>
      <c r="B21" s="59" t="s">
        <v>28</v>
      </c>
      <c r="C21" s="59" t="s">
        <v>6</v>
      </c>
      <c r="D21" s="60" t="s">
        <v>163</v>
      </c>
      <c r="E21" s="50">
        <v>43945</v>
      </c>
      <c r="F21" s="69" t="s">
        <v>164</v>
      </c>
      <c r="G21" s="50">
        <v>43963</v>
      </c>
      <c r="H21" s="70">
        <v>4026</v>
      </c>
      <c r="I21" s="71" t="s">
        <v>165</v>
      </c>
      <c r="J21" s="59" t="s">
        <v>166</v>
      </c>
      <c r="K21" s="59">
        <v>20245</v>
      </c>
      <c r="L21" s="59" t="s">
        <v>167</v>
      </c>
      <c r="M21" s="70">
        <v>65487.6</v>
      </c>
      <c r="N21" s="56"/>
      <c r="O21" s="13"/>
      <c r="P21" s="13"/>
      <c r="Q21" s="13"/>
    </row>
    <row r="22" spans="1:48" ht="15" customHeight="1" x14ac:dyDescent="0.25">
      <c r="A22" s="51" t="s">
        <v>168</v>
      </c>
      <c r="B22" s="51" t="s">
        <v>105</v>
      </c>
      <c r="C22" s="51" t="s">
        <v>6</v>
      </c>
      <c r="D22" s="61" t="s">
        <v>169</v>
      </c>
      <c r="E22" s="64">
        <v>43992</v>
      </c>
      <c r="F22" s="65" t="s">
        <v>170</v>
      </c>
      <c r="G22" s="64">
        <v>44000</v>
      </c>
      <c r="H22" s="66" t="s">
        <v>36</v>
      </c>
      <c r="I22" s="67" t="s">
        <v>171</v>
      </c>
      <c r="J22" s="51" t="s">
        <v>166</v>
      </c>
      <c r="K22" s="51">
        <v>20271</v>
      </c>
      <c r="L22" s="51" t="s">
        <v>172</v>
      </c>
      <c r="M22" s="66" t="s">
        <v>36</v>
      </c>
      <c r="N22" s="56"/>
      <c r="O22" s="13"/>
      <c r="P22" s="13"/>
      <c r="Q22" s="13"/>
    </row>
    <row r="23" spans="1:48" ht="15" customHeight="1" x14ac:dyDescent="0.25">
      <c r="A23" s="59" t="s">
        <v>173</v>
      </c>
      <c r="B23" s="59" t="s">
        <v>28</v>
      </c>
      <c r="C23" s="59" t="s">
        <v>6</v>
      </c>
      <c r="D23" s="60" t="s">
        <v>174</v>
      </c>
      <c r="E23" s="50">
        <v>43979</v>
      </c>
      <c r="F23" s="69" t="s">
        <v>175</v>
      </c>
      <c r="G23" s="50">
        <v>43998</v>
      </c>
      <c r="H23" s="70"/>
      <c r="I23" s="71"/>
      <c r="J23" s="59">
        <v>4252</v>
      </c>
      <c r="K23" s="59" t="s">
        <v>22</v>
      </c>
      <c r="L23" s="59" t="s">
        <v>22</v>
      </c>
      <c r="M23" s="70">
        <v>109295</v>
      </c>
      <c r="N23" s="56"/>
      <c r="O23" s="13"/>
      <c r="P23" s="13"/>
      <c r="Q23" s="13"/>
    </row>
    <row r="24" spans="1:48" ht="15" customHeight="1" x14ac:dyDescent="0.25">
      <c r="A24" s="51" t="s">
        <v>176</v>
      </c>
      <c r="B24" s="51" t="s">
        <v>28</v>
      </c>
      <c r="C24" s="51" t="s">
        <v>6</v>
      </c>
      <c r="D24" s="61" t="s">
        <v>174</v>
      </c>
      <c r="E24" s="64">
        <v>44026</v>
      </c>
      <c r="F24" s="65" t="s">
        <v>58</v>
      </c>
      <c r="G24" s="64">
        <v>44029</v>
      </c>
      <c r="H24" s="66">
        <v>49800</v>
      </c>
      <c r="I24" s="67"/>
      <c r="J24" s="51" t="s">
        <v>22</v>
      </c>
      <c r="K24" s="51">
        <v>20284</v>
      </c>
      <c r="L24" s="51" t="s">
        <v>177</v>
      </c>
      <c r="M24" s="66">
        <v>327934</v>
      </c>
      <c r="N24" s="56"/>
      <c r="O24" s="13"/>
      <c r="P24" s="13"/>
      <c r="Q24" s="13"/>
    </row>
    <row r="25" spans="1:48" ht="15" customHeight="1" x14ac:dyDescent="0.25">
      <c r="A25" s="59" t="s">
        <v>178</v>
      </c>
      <c r="B25" s="59" t="s">
        <v>28</v>
      </c>
      <c r="C25" s="59" t="s">
        <v>6</v>
      </c>
      <c r="D25" s="60" t="s">
        <v>69</v>
      </c>
      <c r="E25" s="50">
        <v>44041</v>
      </c>
      <c r="F25" s="69" t="s">
        <v>179</v>
      </c>
      <c r="G25" s="50"/>
      <c r="H25" s="70"/>
      <c r="I25" s="71"/>
      <c r="J25" s="59"/>
      <c r="K25" s="59"/>
      <c r="L25" s="59"/>
      <c r="M25" s="70" t="s">
        <v>22</v>
      </c>
      <c r="N25" s="56"/>
      <c r="O25" s="13"/>
      <c r="P25" s="13"/>
      <c r="Q25" s="13"/>
    </row>
    <row r="26" spans="1:48" ht="15" customHeight="1" x14ac:dyDescent="0.25">
      <c r="A26" s="51" t="s">
        <v>180</v>
      </c>
      <c r="B26" s="51" t="s">
        <v>28</v>
      </c>
      <c r="C26" s="51" t="s">
        <v>6</v>
      </c>
      <c r="D26" s="61" t="s">
        <v>69</v>
      </c>
      <c r="E26" s="64">
        <v>44062</v>
      </c>
      <c r="F26" s="65" t="s">
        <v>181</v>
      </c>
      <c r="G26" s="64"/>
      <c r="H26" s="66"/>
      <c r="I26" s="67"/>
      <c r="J26" s="51"/>
      <c r="K26" s="51"/>
      <c r="L26" s="51"/>
      <c r="M26" s="66" t="s">
        <v>22</v>
      </c>
      <c r="N26" s="56"/>
      <c r="O26" s="13"/>
      <c r="P26" s="13"/>
      <c r="Q26" s="13"/>
    </row>
    <row r="27" spans="1:48" ht="15" customHeight="1" x14ac:dyDescent="0.25">
      <c r="A27" s="59" t="s">
        <v>434</v>
      </c>
      <c r="B27" s="59" t="s">
        <v>9</v>
      </c>
      <c r="C27" s="59" t="s">
        <v>6</v>
      </c>
      <c r="D27" s="60" t="s">
        <v>182</v>
      </c>
      <c r="E27" s="50">
        <v>44061</v>
      </c>
      <c r="F27" s="69" t="s">
        <v>183</v>
      </c>
      <c r="G27" s="50">
        <v>44075</v>
      </c>
      <c r="H27" s="70">
        <v>131500</v>
      </c>
      <c r="I27" s="71"/>
      <c r="J27" s="59">
        <v>4284</v>
      </c>
      <c r="K27" s="59">
        <v>21112</v>
      </c>
      <c r="L27" s="59" t="s">
        <v>184</v>
      </c>
      <c r="M27" s="70">
        <v>791520</v>
      </c>
      <c r="N27" s="56"/>
      <c r="O27" s="13"/>
      <c r="P27" s="13"/>
      <c r="Q27" s="13"/>
    </row>
    <row r="28" spans="1:48" ht="15" customHeight="1" x14ac:dyDescent="0.25">
      <c r="A28" s="51" t="s">
        <v>185</v>
      </c>
      <c r="B28" s="51" t="s">
        <v>28</v>
      </c>
      <c r="C28" s="51" t="s">
        <v>6</v>
      </c>
      <c r="D28" s="61" t="s">
        <v>186</v>
      </c>
      <c r="E28" s="64">
        <v>44077</v>
      </c>
      <c r="F28" s="65" t="s">
        <v>187</v>
      </c>
      <c r="G28" s="64">
        <v>44110</v>
      </c>
      <c r="H28" s="66">
        <v>97700</v>
      </c>
      <c r="I28" s="67"/>
      <c r="J28" s="51">
        <v>4231</v>
      </c>
      <c r="K28" s="51">
        <v>21102</v>
      </c>
      <c r="L28" s="51" t="s">
        <v>185</v>
      </c>
      <c r="M28" s="66">
        <v>1462414</v>
      </c>
      <c r="N28" s="56"/>
      <c r="O28" s="13"/>
      <c r="P28" s="13"/>
      <c r="Q28" s="13"/>
    </row>
    <row r="29" spans="1:48" ht="15" customHeight="1" x14ac:dyDescent="0.25">
      <c r="A29" s="59" t="s">
        <v>189</v>
      </c>
      <c r="B29" s="59" t="s">
        <v>28</v>
      </c>
      <c r="C29" s="59" t="s">
        <v>188</v>
      </c>
      <c r="D29" s="60" t="s">
        <v>190</v>
      </c>
      <c r="E29" s="50">
        <v>44096</v>
      </c>
      <c r="F29" s="69"/>
      <c r="G29" s="50"/>
      <c r="H29" s="70"/>
      <c r="I29" s="71"/>
      <c r="J29" s="59"/>
      <c r="K29" s="59"/>
      <c r="L29" s="59"/>
      <c r="M29" s="70" t="s">
        <v>188</v>
      </c>
      <c r="N29" s="56"/>
      <c r="O29" s="13"/>
      <c r="P29" s="13"/>
      <c r="Q29" s="13"/>
    </row>
    <row r="30" spans="1:48" ht="15" customHeight="1" x14ac:dyDescent="0.25">
      <c r="A30" s="51" t="s">
        <v>191</v>
      </c>
      <c r="B30" s="51" t="s">
        <v>9</v>
      </c>
      <c r="C30" s="51" t="s">
        <v>6</v>
      </c>
      <c r="D30" s="61" t="s">
        <v>192</v>
      </c>
      <c r="E30" s="64">
        <v>44097</v>
      </c>
      <c r="F30" s="65" t="s">
        <v>193</v>
      </c>
      <c r="G30" s="64">
        <v>44110</v>
      </c>
      <c r="H30" s="66">
        <v>121465.41</v>
      </c>
      <c r="I30" s="67"/>
      <c r="J30" s="51">
        <v>4302</v>
      </c>
      <c r="K30" s="51">
        <v>21148</v>
      </c>
      <c r="L30" s="51"/>
      <c r="M30" s="66">
        <v>1237048.8</v>
      </c>
      <c r="N30" s="56"/>
      <c r="O30" s="13"/>
      <c r="P30" s="13"/>
      <c r="Q30" s="13"/>
    </row>
    <row r="31" spans="1:48" ht="15" customHeight="1" x14ac:dyDescent="0.3">
      <c r="A31" s="32"/>
      <c r="B31" s="31"/>
      <c r="C31" s="30"/>
      <c r="D31" s="36"/>
      <c r="E31" s="30"/>
      <c r="F31" s="34"/>
      <c r="G31" s="30"/>
      <c r="H31" s="35"/>
      <c r="I31" s="35"/>
      <c r="J31" s="31"/>
      <c r="K31" s="31"/>
      <c r="L31" s="30"/>
      <c r="M31" s="38"/>
      <c r="N31" s="13"/>
      <c r="O31" s="13"/>
      <c r="P31" s="13"/>
      <c r="Q31" s="13"/>
    </row>
    <row r="32" spans="1:48" ht="15" customHeight="1" x14ac:dyDescent="0.3">
      <c r="A32" s="46"/>
      <c r="B32" s="46"/>
      <c r="C32" s="31"/>
      <c r="D32" s="48"/>
      <c r="E32" s="31"/>
      <c r="F32" s="34"/>
      <c r="G32" s="30"/>
      <c r="H32" s="35"/>
      <c r="I32" s="35"/>
      <c r="J32" s="31"/>
      <c r="K32" s="31"/>
      <c r="L32" s="30"/>
      <c r="M32" s="30"/>
      <c r="N32" s="13"/>
      <c r="O32" s="13"/>
      <c r="P32" s="13"/>
      <c r="Q32" s="13"/>
    </row>
    <row r="33" spans="1:17" ht="15" customHeight="1" x14ac:dyDescent="0.3">
      <c r="A33" s="32"/>
      <c r="B33" s="31"/>
      <c r="C33" s="30"/>
      <c r="D33" s="30"/>
      <c r="E33" s="30"/>
      <c r="F33" s="34"/>
      <c r="G33" s="30"/>
      <c r="H33" s="35"/>
      <c r="I33" s="35"/>
      <c r="J33" s="31"/>
      <c r="K33" s="31"/>
      <c r="L33" s="30"/>
      <c r="M33" s="30"/>
      <c r="N33" s="13"/>
      <c r="O33" s="13"/>
      <c r="P33" s="13"/>
      <c r="Q33" s="13"/>
    </row>
    <row r="34" spans="1:17" ht="15" customHeight="1" x14ac:dyDescent="0.3">
      <c r="A34" s="32"/>
      <c r="B34" s="31"/>
      <c r="C34" s="30"/>
      <c r="D34" s="30"/>
      <c r="E34" s="30"/>
      <c r="F34" s="34"/>
      <c r="G34" s="30"/>
      <c r="H34" s="35"/>
      <c r="I34" s="35"/>
      <c r="J34" s="31"/>
      <c r="K34" s="31"/>
      <c r="L34" s="30"/>
      <c r="M34" s="30"/>
      <c r="N34" s="13"/>
      <c r="O34" s="13"/>
      <c r="P34" s="13"/>
      <c r="Q34" s="13"/>
    </row>
    <row r="35" spans="1:17" ht="15" customHeight="1" x14ac:dyDescent="0.3">
      <c r="A35" s="32"/>
      <c r="B35" s="31"/>
      <c r="C35" s="30"/>
      <c r="D35" s="30"/>
      <c r="E35" s="33"/>
      <c r="F35" s="34"/>
      <c r="G35" s="30"/>
      <c r="H35" s="35"/>
      <c r="I35" s="35"/>
      <c r="J35" s="31"/>
      <c r="K35" s="31"/>
      <c r="L35" s="30"/>
      <c r="M35" s="30"/>
      <c r="N35" s="13"/>
    </row>
    <row r="36" spans="1:17" ht="15" customHeight="1" x14ac:dyDescent="0.3">
      <c r="A36" s="32"/>
      <c r="B36" s="31"/>
      <c r="C36" s="30"/>
      <c r="D36" s="30"/>
      <c r="E36" s="33"/>
      <c r="F36" s="34"/>
      <c r="G36" s="30"/>
      <c r="H36" s="35"/>
      <c r="I36" s="35"/>
      <c r="J36" s="31"/>
      <c r="K36" s="31"/>
      <c r="L36" s="30"/>
      <c r="M36" s="30"/>
      <c r="N36" s="13"/>
    </row>
    <row r="37" spans="1:17" ht="15" customHeight="1" x14ac:dyDescent="0.3">
      <c r="A37" s="32"/>
      <c r="B37" s="31"/>
      <c r="C37" s="30"/>
      <c r="D37" s="36"/>
      <c r="E37" s="30"/>
      <c r="F37" s="34"/>
      <c r="G37" s="30"/>
      <c r="H37" s="35"/>
      <c r="I37" s="35"/>
      <c r="J37" s="31"/>
      <c r="K37" s="31"/>
      <c r="L37" s="30"/>
      <c r="M37" s="30"/>
      <c r="N37" s="13"/>
    </row>
    <row r="38" spans="1:17" ht="15" customHeight="1" x14ac:dyDescent="0.3">
      <c r="A38" s="32"/>
      <c r="B38" s="31"/>
      <c r="C38" s="30"/>
      <c r="D38" s="30"/>
      <c r="E38" s="30"/>
      <c r="F38" s="34"/>
      <c r="G38" s="30"/>
      <c r="H38" s="35"/>
      <c r="I38" s="35"/>
      <c r="J38" s="31"/>
      <c r="K38" s="31"/>
      <c r="L38" s="30"/>
      <c r="M38" s="30"/>
      <c r="N38" s="13"/>
    </row>
    <row r="39" spans="1:17" ht="15" customHeight="1" x14ac:dyDescent="0.3">
      <c r="A39" s="32"/>
      <c r="B39" s="31"/>
      <c r="C39" s="30"/>
      <c r="D39" s="30"/>
      <c r="E39" s="30"/>
      <c r="F39" s="34"/>
      <c r="G39" s="30"/>
      <c r="H39" s="35"/>
      <c r="I39" s="35"/>
      <c r="J39" s="31"/>
      <c r="K39" s="31"/>
      <c r="L39" s="30"/>
      <c r="M39" s="30"/>
      <c r="N39" s="13"/>
    </row>
    <row r="40" spans="1:17" ht="15" customHeight="1" x14ac:dyDescent="0.3">
      <c r="A40" s="32"/>
      <c r="B40" s="31"/>
      <c r="C40" s="30"/>
      <c r="D40" s="30"/>
      <c r="E40" s="30"/>
      <c r="F40" s="34"/>
      <c r="G40" s="30"/>
      <c r="H40" s="35"/>
      <c r="I40" s="35"/>
      <c r="J40" s="31"/>
      <c r="K40" s="31"/>
      <c r="L40" s="30"/>
      <c r="M40" s="30"/>
      <c r="N40" s="13"/>
    </row>
    <row r="41" spans="1:17" ht="15" customHeight="1" x14ac:dyDescent="0.3">
      <c r="A41" s="32"/>
      <c r="B41" s="31"/>
      <c r="C41" s="30"/>
      <c r="D41" s="30"/>
      <c r="E41" s="30"/>
      <c r="F41" s="34"/>
      <c r="G41" s="30"/>
      <c r="H41" s="35"/>
      <c r="I41" s="35"/>
      <c r="J41" s="31"/>
      <c r="K41" s="31"/>
      <c r="L41" s="30"/>
      <c r="M41" s="30"/>
      <c r="N41" s="13"/>
    </row>
    <row r="42" spans="1:17" ht="15" customHeight="1" x14ac:dyDescent="0.3">
      <c r="A42" s="32"/>
      <c r="B42" s="31"/>
      <c r="C42" s="30"/>
      <c r="D42" s="30"/>
      <c r="E42" s="33"/>
      <c r="F42" s="34"/>
      <c r="G42" s="30"/>
      <c r="H42" s="35"/>
      <c r="I42" s="35"/>
      <c r="J42" s="31"/>
      <c r="K42" s="31"/>
      <c r="L42" s="37"/>
      <c r="M42" s="37"/>
    </row>
    <row r="43" spans="1:17" ht="15" customHeight="1" x14ac:dyDescent="0.3">
      <c r="A43" s="32"/>
      <c r="B43" s="31"/>
      <c r="C43" s="30"/>
      <c r="D43" s="30"/>
      <c r="E43" s="30"/>
      <c r="F43" s="34"/>
      <c r="G43" s="30"/>
      <c r="H43" s="35"/>
      <c r="I43" s="35"/>
      <c r="J43" s="31"/>
      <c r="K43" s="31"/>
      <c r="L43" s="37"/>
      <c r="M43" s="37"/>
    </row>
    <row r="44" spans="1:17" ht="15" customHeight="1" x14ac:dyDescent="0.3">
      <c r="A44" s="32"/>
      <c r="B44" s="31"/>
      <c r="C44" s="30"/>
      <c r="D44" s="30"/>
      <c r="E44" s="30"/>
      <c r="F44" s="34"/>
      <c r="G44" s="30"/>
      <c r="H44" s="35"/>
      <c r="I44" s="35"/>
      <c r="J44" s="31"/>
      <c r="K44" s="31"/>
      <c r="L44" s="37"/>
      <c r="M44" s="37"/>
    </row>
    <row r="45" spans="1:17" ht="15" customHeight="1" x14ac:dyDescent="0.25"/>
    <row r="46" spans="1:17" ht="15" customHeight="1" x14ac:dyDescent="0.25"/>
    <row r="47" spans="1:17" ht="15" customHeight="1" x14ac:dyDescent="0.25"/>
    <row r="48" spans="1:1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</sheetData>
  <mergeCells count="1">
    <mergeCell ref="A1:M1"/>
  </mergeCells>
  <printOptions horizontalCentered="1"/>
  <pageMargins left="0.25" right="0.25" top="0.75" bottom="0.75" header="0.3" footer="0.3"/>
  <pageSetup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82"/>
  <sheetViews>
    <sheetView view="pageBreakPreview" zoomScale="70" zoomScaleNormal="70" zoomScaleSheetLayoutView="70" workbookViewId="0">
      <pane ySplit="3" topLeftCell="A4" activePane="bottomLeft" state="frozen"/>
      <selection activeCell="D47" sqref="D47"/>
      <selection pane="bottomLeft" sqref="A1:M1"/>
    </sheetView>
  </sheetViews>
  <sheetFormatPr defaultRowHeight="15" x14ac:dyDescent="0.25"/>
  <cols>
    <col min="1" max="1" width="17.140625" style="16" customWidth="1"/>
    <col min="2" max="2" width="21.140625" style="15" customWidth="1"/>
    <col min="3" max="3" width="17.5703125" style="15" customWidth="1"/>
    <col min="4" max="4" width="88.42578125" style="14" customWidth="1"/>
    <col min="5" max="5" width="18.42578125" style="14" customWidth="1"/>
    <col min="6" max="6" width="46.42578125" style="17" bestFit="1" customWidth="1"/>
    <col min="7" max="7" width="17" style="14" customWidth="1"/>
    <col min="8" max="8" width="23.7109375" style="18" customWidth="1"/>
    <col min="9" max="9" width="34" style="18" customWidth="1"/>
    <col min="10" max="10" width="18.28515625" style="15" bestFit="1" customWidth="1"/>
    <col min="11" max="11" width="10.7109375" style="15" bestFit="1" customWidth="1"/>
    <col min="12" max="12" width="17" style="14" customWidth="1"/>
    <col min="13" max="13" width="36.42578125" style="14" bestFit="1" customWidth="1"/>
    <col min="14" max="48" width="9.140625" style="14"/>
  </cols>
  <sheetData>
    <row r="1" spans="1:48" s="2" customFormat="1" ht="36.75" customHeight="1" thickBot="1" x14ac:dyDescent="0.4">
      <c r="A1" s="114" t="s">
        <v>426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20"/>
      <c r="O1" s="20"/>
      <c r="P1" s="20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48" ht="30" customHeight="1" x14ac:dyDescent="0.35">
      <c r="A2" s="24"/>
      <c r="B2" s="23"/>
      <c r="C2" s="23"/>
      <c r="D2" s="22"/>
      <c r="E2" s="22"/>
      <c r="F2" s="25"/>
      <c r="G2" s="22"/>
      <c r="H2" s="26"/>
      <c r="I2" s="26"/>
      <c r="J2" s="23"/>
      <c r="K2" s="23"/>
      <c r="L2" s="22"/>
      <c r="M2" s="22"/>
      <c r="N2" s="27"/>
      <c r="O2" s="27"/>
      <c r="P2" s="27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48" s="1" customFormat="1" ht="30" customHeight="1" thickBot="1" x14ac:dyDescent="0.4">
      <c r="A3" s="41" t="s">
        <v>1</v>
      </c>
      <c r="B3" s="41" t="s">
        <v>0</v>
      </c>
      <c r="C3" s="41" t="s">
        <v>10</v>
      </c>
      <c r="D3" s="41" t="s">
        <v>2</v>
      </c>
      <c r="E3" s="41" t="s">
        <v>3</v>
      </c>
      <c r="F3" s="42" t="s">
        <v>6</v>
      </c>
      <c r="G3" s="41" t="s">
        <v>5</v>
      </c>
      <c r="H3" s="43" t="s">
        <v>7</v>
      </c>
      <c r="I3" s="43" t="s">
        <v>12</v>
      </c>
      <c r="J3" s="41" t="s">
        <v>4</v>
      </c>
      <c r="K3" s="41" t="s">
        <v>8</v>
      </c>
      <c r="L3" s="41" t="s">
        <v>13</v>
      </c>
      <c r="M3" s="44" t="s">
        <v>11</v>
      </c>
      <c r="N3" s="29"/>
      <c r="O3" s="29"/>
      <c r="P3" s="2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x14ac:dyDescent="0.25">
      <c r="F4" s="57"/>
      <c r="G4" s="19"/>
      <c r="H4" s="52"/>
      <c r="I4" s="52"/>
      <c r="J4" s="19"/>
      <c r="K4" s="19"/>
      <c r="L4" s="19"/>
      <c r="M4" s="19"/>
      <c r="N4" s="54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1:48" ht="15" customHeight="1" x14ac:dyDescent="0.25">
      <c r="A5" s="59" t="s">
        <v>14</v>
      </c>
      <c r="B5" s="59" t="s">
        <v>9</v>
      </c>
      <c r="C5" s="59" t="s">
        <v>6</v>
      </c>
      <c r="D5" s="60" t="s">
        <v>15</v>
      </c>
      <c r="E5" s="50">
        <v>44119</v>
      </c>
      <c r="F5" s="69" t="s">
        <v>18</v>
      </c>
      <c r="G5" s="50">
        <v>44138</v>
      </c>
      <c r="H5" s="70">
        <v>105248.4</v>
      </c>
      <c r="I5" s="71" t="s">
        <v>19</v>
      </c>
      <c r="J5" s="59">
        <v>4307</v>
      </c>
      <c r="K5" s="59">
        <v>21141</v>
      </c>
      <c r="L5" s="59" t="s">
        <v>20</v>
      </c>
      <c r="M5" s="70">
        <v>1090169.8799999999</v>
      </c>
      <c r="N5" s="55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</row>
    <row r="6" spans="1:48" ht="15" customHeight="1" x14ac:dyDescent="0.25">
      <c r="A6" s="51" t="s">
        <v>16</v>
      </c>
      <c r="B6" s="51" t="s">
        <v>9</v>
      </c>
      <c r="C6" s="51" t="s">
        <v>6</v>
      </c>
      <c r="D6" s="61" t="s">
        <v>17</v>
      </c>
      <c r="E6" s="64">
        <v>44125</v>
      </c>
      <c r="F6" s="65" t="s">
        <v>21</v>
      </c>
      <c r="G6" s="64">
        <v>44152</v>
      </c>
      <c r="H6" s="66">
        <v>107086.79</v>
      </c>
      <c r="I6" s="67" t="s">
        <v>22</v>
      </c>
      <c r="J6" s="51">
        <v>4313</v>
      </c>
      <c r="K6" s="51">
        <v>21152</v>
      </c>
      <c r="L6" s="51" t="s">
        <v>51</v>
      </c>
      <c r="M6" s="66">
        <v>1557027.09</v>
      </c>
      <c r="N6" s="56"/>
    </row>
    <row r="7" spans="1:48" s="2" customFormat="1" ht="15" customHeight="1" x14ac:dyDescent="0.25">
      <c r="A7" s="59" t="s">
        <v>23</v>
      </c>
      <c r="B7" s="59" t="s">
        <v>9</v>
      </c>
      <c r="C7" s="59" t="s">
        <v>6</v>
      </c>
      <c r="D7" s="60" t="s">
        <v>24</v>
      </c>
      <c r="E7" s="50">
        <v>44202</v>
      </c>
      <c r="F7" s="69" t="s">
        <v>48</v>
      </c>
      <c r="G7" s="50">
        <v>44228</v>
      </c>
      <c r="H7" s="70" t="s">
        <v>36</v>
      </c>
      <c r="I7" s="71" t="s">
        <v>37</v>
      </c>
      <c r="J7" s="59">
        <v>4328</v>
      </c>
      <c r="K7" s="59" t="s">
        <v>49</v>
      </c>
      <c r="L7" s="59" t="s">
        <v>41</v>
      </c>
      <c r="M7" s="70" t="s">
        <v>38</v>
      </c>
      <c r="N7" s="56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</row>
    <row r="8" spans="1:48" ht="15" customHeight="1" x14ac:dyDescent="0.25">
      <c r="A8" s="51" t="s">
        <v>26</v>
      </c>
      <c r="B8" s="51" t="s">
        <v>25</v>
      </c>
      <c r="C8" s="51" t="s">
        <v>6</v>
      </c>
      <c r="D8" s="61" t="s">
        <v>27</v>
      </c>
      <c r="E8" s="64">
        <v>44228</v>
      </c>
      <c r="F8" s="65" t="s">
        <v>39</v>
      </c>
      <c r="G8" s="64">
        <v>44242</v>
      </c>
      <c r="H8" s="66">
        <v>13278</v>
      </c>
      <c r="I8" s="67" t="s">
        <v>37</v>
      </c>
      <c r="J8" s="51" t="s">
        <v>22</v>
      </c>
      <c r="K8" s="51" t="s">
        <v>40</v>
      </c>
      <c r="L8" s="51" t="s">
        <v>47</v>
      </c>
      <c r="M8" s="66">
        <v>82920</v>
      </c>
      <c r="N8" s="56"/>
      <c r="O8" s="13"/>
      <c r="P8" s="13"/>
      <c r="Q8" s="13"/>
    </row>
    <row r="9" spans="1:48" ht="15" customHeight="1" x14ac:dyDescent="0.25">
      <c r="A9" s="59" t="s">
        <v>29</v>
      </c>
      <c r="B9" s="59" t="s">
        <v>28</v>
      </c>
      <c r="C9" s="59" t="s">
        <v>6</v>
      </c>
      <c r="D9" s="60" t="s">
        <v>32</v>
      </c>
      <c r="E9" s="50">
        <v>44259</v>
      </c>
      <c r="F9" s="69" t="s">
        <v>98</v>
      </c>
      <c r="G9" s="50">
        <v>44397</v>
      </c>
      <c r="H9" s="70"/>
      <c r="I9" s="71"/>
      <c r="J9" s="59">
        <v>4382</v>
      </c>
      <c r="K9" s="59"/>
      <c r="L9" s="59"/>
      <c r="M9" s="70"/>
      <c r="N9" s="56"/>
      <c r="O9" s="13"/>
      <c r="P9" s="13"/>
      <c r="Q9" s="13"/>
    </row>
    <row r="10" spans="1:48" ht="15" customHeight="1" x14ac:dyDescent="0.25">
      <c r="A10" s="51" t="s">
        <v>30</v>
      </c>
      <c r="B10" s="51" t="s">
        <v>9</v>
      </c>
      <c r="C10" s="51" t="s">
        <v>6</v>
      </c>
      <c r="D10" s="61" t="s">
        <v>31</v>
      </c>
      <c r="E10" s="64">
        <v>44232</v>
      </c>
      <c r="F10" s="65" t="s">
        <v>45</v>
      </c>
      <c r="G10" s="64">
        <v>44251</v>
      </c>
      <c r="H10" s="66">
        <v>259126</v>
      </c>
      <c r="I10" s="67" t="s">
        <v>46</v>
      </c>
      <c r="J10" s="51">
        <v>4337</v>
      </c>
      <c r="K10" s="51" t="s">
        <v>52</v>
      </c>
      <c r="L10" s="51" t="s">
        <v>50</v>
      </c>
      <c r="M10" s="66">
        <v>663627.64</v>
      </c>
      <c r="N10" s="56"/>
      <c r="O10" s="13"/>
      <c r="P10" s="13"/>
      <c r="Q10" s="13"/>
    </row>
    <row r="11" spans="1:48" s="2" customFormat="1" ht="15" customHeight="1" x14ac:dyDescent="0.25">
      <c r="A11" s="59" t="s">
        <v>33</v>
      </c>
      <c r="B11" s="59" t="s">
        <v>9</v>
      </c>
      <c r="C11" s="59" t="s">
        <v>6</v>
      </c>
      <c r="D11" s="60" t="s">
        <v>34</v>
      </c>
      <c r="E11" s="50">
        <v>44251</v>
      </c>
      <c r="F11" s="69" t="s">
        <v>53</v>
      </c>
      <c r="G11" s="50">
        <v>44271</v>
      </c>
      <c r="H11" s="70">
        <v>1512290.7</v>
      </c>
      <c r="I11" s="71" t="s">
        <v>22</v>
      </c>
      <c r="J11" s="59">
        <v>4344</v>
      </c>
      <c r="K11" s="59" t="s">
        <v>54</v>
      </c>
      <c r="L11" s="59" t="s">
        <v>55</v>
      </c>
      <c r="M11" s="70">
        <v>7405409.1500000004</v>
      </c>
      <c r="N11" s="56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s="2" customFormat="1" ht="15" customHeight="1" x14ac:dyDescent="0.25">
      <c r="A12" s="51" t="s">
        <v>433</v>
      </c>
      <c r="B12" s="51" t="s">
        <v>9</v>
      </c>
      <c r="C12" s="51" t="s">
        <v>6</v>
      </c>
      <c r="D12" s="61" t="s">
        <v>35</v>
      </c>
      <c r="E12" s="64">
        <v>44265</v>
      </c>
      <c r="F12" s="65" t="s">
        <v>63</v>
      </c>
      <c r="G12" s="64">
        <v>44292</v>
      </c>
      <c r="H12" s="66">
        <v>888629</v>
      </c>
      <c r="I12" s="67" t="s">
        <v>22</v>
      </c>
      <c r="J12" s="51">
        <v>4349</v>
      </c>
      <c r="K12" s="51" t="s">
        <v>65</v>
      </c>
      <c r="L12" s="51" t="s">
        <v>64</v>
      </c>
      <c r="M12" s="66">
        <v>16210766.17</v>
      </c>
      <c r="N12" s="56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s="2" customFormat="1" ht="15" customHeight="1" x14ac:dyDescent="0.25">
      <c r="A13" s="59" t="s">
        <v>43</v>
      </c>
      <c r="B13" s="59" t="s">
        <v>9</v>
      </c>
      <c r="C13" s="59" t="s">
        <v>6</v>
      </c>
      <c r="D13" s="60" t="s">
        <v>44</v>
      </c>
      <c r="E13" s="50">
        <v>44279</v>
      </c>
      <c r="F13" s="69" t="s">
        <v>58</v>
      </c>
      <c r="G13" s="50">
        <v>44306</v>
      </c>
      <c r="H13" s="70">
        <v>525474</v>
      </c>
      <c r="I13" s="71" t="s">
        <v>22</v>
      </c>
      <c r="J13" s="59">
        <v>4353</v>
      </c>
      <c r="K13" s="59"/>
      <c r="L13" s="59"/>
      <c r="M13" s="70">
        <v>1097164.8799999999</v>
      </c>
      <c r="N13" s="56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s="2" customFormat="1" ht="15" customHeight="1" x14ac:dyDescent="0.25">
      <c r="A14" s="51" t="s">
        <v>56</v>
      </c>
      <c r="B14" s="51" t="s">
        <v>9</v>
      </c>
      <c r="C14" s="51" t="s">
        <v>6</v>
      </c>
      <c r="D14" s="61" t="s">
        <v>57</v>
      </c>
      <c r="E14" s="64">
        <v>44335</v>
      </c>
      <c r="F14" s="65" t="s">
        <v>73</v>
      </c>
      <c r="G14" s="64">
        <v>44362</v>
      </c>
      <c r="H14" s="66">
        <v>93051.27</v>
      </c>
      <c r="I14" s="67" t="s">
        <v>22</v>
      </c>
      <c r="J14" s="51">
        <v>4373</v>
      </c>
      <c r="K14" s="51"/>
      <c r="L14" s="51" t="s">
        <v>92</v>
      </c>
      <c r="M14" s="66">
        <v>1003551.4</v>
      </c>
      <c r="N14" s="56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ht="15" customHeight="1" x14ac:dyDescent="0.25">
      <c r="A15" s="59" t="s">
        <v>61</v>
      </c>
      <c r="B15" s="59" t="s">
        <v>60</v>
      </c>
      <c r="C15" s="59" t="s">
        <v>42</v>
      </c>
      <c r="D15" s="60" t="s">
        <v>62</v>
      </c>
      <c r="E15" s="50">
        <v>44348</v>
      </c>
      <c r="F15" s="69"/>
      <c r="G15" s="50"/>
      <c r="H15" s="70"/>
      <c r="I15" s="71"/>
      <c r="J15" s="59"/>
      <c r="K15" s="59"/>
      <c r="L15" s="59"/>
      <c r="M15" s="70"/>
      <c r="N15" s="56"/>
      <c r="O15" s="13"/>
      <c r="P15" s="13"/>
      <c r="Q15" s="13"/>
    </row>
    <row r="16" spans="1:48" ht="15" customHeight="1" x14ac:dyDescent="0.25">
      <c r="A16" s="51" t="s">
        <v>66</v>
      </c>
      <c r="B16" s="51" t="s">
        <v>9</v>
      </c>
      <c r="C16" s="51" t="s">
        <v>6</v>
      </c>
      <c r="D16" s="61" t="s">
        <v>67</v>
      </c>
      <c r="E16" s="64">
        <v>44357</v>
      </c>
      <c r="F16" s="65" t="s">
        <v>88</v>
      </c>
      <c r="G16" s="64">
        <v>44397</v>
      </c>
      <c r="H16" s="66">
        <v>2441218</v>
      </c>
      <c r="I16" s="67"/>
      <c r="J16" s="51">
        <v>4387</v>
      </c>
      <c r="K16" s="51"/>
      <c r="L16" s="51" t="s">
        <v>89</v>
      </c>
      <c r="M16" s="66">
        <f>2441217.59+2783360+2834367+3054062.13+3246578.5+3570093</f>
        <v>17929678.219999999</v>
      </c>
      <c r="N16" s="56"/>
      <c r="O16" s="13"/>
      <c r="P16" s="13"/>
      <c r="Q16" s="13"/>
    </row>
    <row r="17" spans="1:17" ht="15" customHeight="1" x14ac:dyDescent="0.25">
      <c r="A17" s="59" t="s">
        <v>68</v>
      </c>
      <c r="B17" s="59" t="s">
        <v>28</v>
      </c>
      <c r="C17" s="59" t="s">
        <v>6</v>
      </c>
      <c r="D17" s="60" t="s">
        <v>69</v>
      </c>
      <c r="E17" s="50">
        <v>44372</v>
      </c>
      <c r="F17" s="69" t="s">
        <v>93</v>
      </c>
      <c r="G17" s="50"/>
      <c r="H17" s="70" t="s">
        <v>36</v>
      </c>
      <c r="I17" s="71"/>
      <c r="J17" s="59"/>
      <c r="K17" s="59"/>
      <c r="L17" s="59" t="s">
        <v>94</v>
      </c>
      <c r="M17" s="70"/>
      <c r="N17" s="56"/>
      <c r="O17" s="13"/>
      <c r="P17" s="13"/>
      <c r="Q17" s="13"/>
    </row>
    <row r="18" spans="1:17" ht="15" customHeight="1" x14ac:dyDescent="0.25">
      <c r="A18" s="51" t="s">
        <v>70</v>
      </c>
      <c r="B18" s="51" t="s">
        <v>9</v>
      </c>
      <c r="C18" s="51" t="s">
        <v>96</v>
      </c>
      <c r="D18" s="61" t="s">
        <v>71</v>
      </c>
      <c r="E18" s="64">
        <v>44379</v>
      </c>
      <c r="F18" s="65" t="s">
        <v>87</v>
      </c>
      <c r="G18" s="64">
        <v>44425</v>
      </c>
      <c r="H18" s="66"/>
      <c r="I18" s="67"/>
      <c r="J18" s="51">
        <v>4397</v>
      </c>
      <c r="K18" s="51"/>
      <c r="L18" s="51"/>
      <c r="M18" s="66">
        <f>134219.1+205589.23+209814+258611.3+385806.78+390020</f>
        <v>1584060.4100000001</v>
      </c>
      <c r="N18" s="56"/>
      <c r="O18" s="13"/>
      <c r="P18" s="13"/>
      <c r="Q18" s="13"/>
    </row>
    <row r="19" spans="1:17" ht="34.5" customHeight="1" x14ac:dyDescent="0.25">
      <c r="A19" s="59" t="s">
        <v>72</v>
      </c>
      <c r="B19" s="72" t="s">
        <v>104</v>
      </c>
      <c r="C19" s="59" t="s">
        <v>6</v>
      </c>
      <c r="D19" s="60" t="s">
        <v>76</v>
      </c>
      <c r="E19" s="50">
        <v>44384</v>
      </c>
      <c r="F19" s="69" t="s">
        <v>101</v>
      </c>
      <c r="G19" s="50">
        <v>44411</v>
      </c>
      <c r="H19" s="70" t="s">
        <v>102</v>
      </c>
      <c r="I19" s="71"/>
      <c r="J19" s="59"/>
      <c r="K19" s="59"/>
      <c r="L19" s="59"/>
      <c r="M19" s="70"/>
      <c r="N19" s="56"/>
      <c r="O19" s="13"/>
      <c r="P19" s="13"/>
      <c r="Q19" s="13"/>
    </row>
    <row r="20" spans="1:17" ht="15" customHeight="1" x14ac:dyDescent="0.25">
      <c r="A20" s="51" t="s">
        <v>75</v>
      </c>
      <c r="B20" s="51" t="s">
        <v>74</v>
      </c>
      <c r="C20" s="51" t="s">
        <v>59</v>
      </c>
      <c r="D20" s="61" t="s">
        <v>77</v>
      </c>
      <c r="E20" s="64">
        <v>44405</v>
      </c>
      <c r="F20" s="65" t="s">
        <v>103</v>
      </c>
      <c r="G20" s="64">
        <v>44460</v>
      </c>
      <c r="H20" s="66"/>
      <c r="I20" s="67"/>
      <c r="J20" s="51">
        <v>4417</v>
      </c>
      <c r="K20" s="51"/>
      <c r="L20" s="51" t="s">
        <v>91</v>
      </c>
      <c r="M20" s="66"/>
      <c r="N20" s="56"/>
      <c r="O20" s="13"/>
      <c r="P20" s="13"/>
      <c r="Q20" s="13"/>
    </row>
    <row r="21" spans="1:17" ht="15" customHeight="1" x14ac:dyDescent="0.25">
      <c r="A21" s="59" t="s">
        <v>78</v>
      </c>
      <c r="B21" s="59" t="s">
        <v>74</v>
      </c>
      <c r="C21" s="59" t="s">
        <v>6</v>
      </c>
      <c r="D21" s="60" t="s">
        <v>77</v>
      </c>
      <c r="E21" s="50">
        <v>44426</v>
      </c>
      <c r="F21" s="69" t="s">
        <v>90</v>
      </c>
      <c r="G21" s="50">
        <v>44460</v>
      </c>
      <c r="H21" s="70">
        <v>2292169</v>
      </c>
      <c r="I21" s="71"/>
      <c r="J21" s="59">
        <v>4417</v>
      </c>
      <c r="K21" s="59"/>
      <c r="L21" s="59" t="s">
        <v>91</v>
      </c>
      <c r="M21" s="70">
        <v>15300263.33</v>
      </c>
      <c r="N21" s="56"/>
      <c r="O21" s="13"/>
      <c r="P21" s="13"/>
      <c r="Q21" s="13"/>
    </row>
    <row r="22" spans="1:17" ht="15" customHeight="1" x14ac:dyDescent="0.25">
      <c r="A22" s="51" t="s">
        <v>79</v>
      </c>
      <c r="B22" s="51" t="s">
        <v>105</v>
      </c>
      <c r="C22" s="51" t="s">
        <v>97</v>
      </c>
      <c r="D22" s="61" t="s">
        <v>80</v>
      </c>
      <c r="E22" s="64">
        <v>44453</v>
      </c>
      <c r="F22" s="65" t="s">
        <v>95</v>
      </c>
      <c r="G22" s="64"/>
      <c r="H22" s="66"/>
      <c r="I22" s="67"/>
      <c r="J22" s="51"/>
      <c r="K22" s="51"/>
      <c r="L22" s="51"/>
      <c r="M22" s="66"/>
      <c r="N22" s="56"/>
      <c r="O22" s="13"/>
      <c r="P22" s="13"/>
      <c r="Q22" s="13"/>
    </row>
    <row r="23" spans="1:17" ht="15" customHeight="1" x14ac:dyDescent="0.25">
      <c r="A23" s="59" t="s">
        <v>81</v>
      </c>
      <c r="B23" s="59" t="s">
        <v>28</v>
      </c>
      <c r="C23" s="59" t="s">
        <v>96</v>
      </c>
      <c r="D23" s="60" t="s">
        <v>82</v>
      </c>
      <c r="E23" s="50">
        <v>44419</v>
      </c>
      <c r="F23" s="69" t="s">
        <v>87</v>
      </c>
      <c r="G23" s="50">
        <v>44446</v>
      </c>
      <c r="H23" s="70"/>
      <c r="I23" s="71"/>
      <c r="J23" s="59">
        <v>4403</v>
      </c>
      <c r="K23" s="59"/>
      <c r="L23" s="59"/>
      <c r="M23" s="70">
        <f>375307+443980</f>
        <v>819287</v>
      </c>
      <c r="N23" s="56"/>
      <c r="O23" s="13"/>
      <c r="P23" s="13"/>
      <c r="Q23" s="13"/>
    </row>
    <row r="24" spans="1:17" ht="15" customHeight="1" x14ac:dyDescent="0.25">
      <c r="A24" s="51" t="s">
        <v>83</v>
      </c>
      <c r="B24" s="51" t="s">
        <v>74</v>
      </c>
      <c r="C24" s="51" t="s">
        <v>59</v>
      </c>
      <c r="D24" s="63" t="s">
        <v>84</v>
      </c>
      <c r="E24" s="64">
        <v>44461</v>
      </c>
      <c r="F24" s="65"/>
      <c r="G24" s="51"/>
      <c r="H24" s="66">
        <v>3461390</v>
      </c>
      <c r="I24" s="67"/>
      <c r="J24" s="51"/>
      <c r="K24" s="51"/>
      <c r="L24" s="51"/>
      <c r="M24" s="66">
        <v>11252080</v>
      </c>
      <c r="N24" s="56"/>
      <c r="O24" s="13"/>
      <c r="P24" s="13"/>
      <c r="Q24" s="13"/>
    </row>
    <row r="25" spans="1:17" ht="15" customHeight="1" x14ac:dyDescent="0.25">
      <c r="A25" s="59" t="s">
        <v>85</v>
      </c>
      <c r="B25" s="59" t="s">
        <v>9</v>
      </c>
      <c r="C25" s="59" t="s">
        <v>6</v>
      </c>
      <c r="D25" s="60" t="s">
        <v>86</v>
      </c>
      <c r="E25" s="50">
        <v>44468</v>
      </c>
      <c r="F25" s="69" t="s">
        <v>99</v>
      </c>
      <c r="G25" s="50">
        <v>44488</v>
      </c>
      <c r="H25" s="70">
        <f>273760*3</f>
        <v>821280</v>
      </c>
      <c r="I25" s="71" t="s">
        <v>100</v>
      </c>
      <c r="J25" s="59">
        <v>4430</v>
      </c>
      <c r="K25" s="59"/>
      <c r="L25" s="59"/>
      <c r="M25" s="70">
        <f>273760*3+283097.46*3+370115*3</f>
        <v>2780917.38</v>
      </c>
      <c r="N25" s="56"/>
      <c r="O25" s="13"/>
      <c r="P25" s="13"/>
      <c r="Q25" s="13"/>
    </row>
    <row r="26" spans="1:17" ht="15" customHeight="1" x14ac:dyDescent="0.3">
      <c r="A26" s="46"/>
      <c r="B26" s="46"/>
      <c r="C26" s="31"/>
      <c r="D26" s="48"/>
      <c r="E26" s="49"/>
      <c r="F26" s="34"/>
      <c r="G26" s="30"/>
      <c r="H26" s="35"/>
      <c r="I26" s="35"/>
      <c r="J26" s="31"/>
      <c r="K26" s="31"/>
      <c r="L26" s="30"/>
      <c r="M26" s="30"/>
      <c r="N26" s="13"/>
      <c r="O26" s="13"/>
      <c r="P26" s="13"/>
      <c r="Q26" s="13"/>
    </row>
    <row r="27" spans="1:17" ht="15" customHeight="1" x14ac:dyDescent="0.3">
      <c r="A27" s="46"/>
      <c r="B27" s="46"/>
      <c r="C27" s="31"/>
      <c r="D27" s="48"/>
      <c r="E27" s="31"/>
      <c r="F27" s="34"/>
      <c r="G27" s="30"/>
      <c r="H27" s="35"/>
      <c r="I27" s="35"/>
      <c r="J27" s="31"/>
      <c r="K27" s="31"/>
      <c r="L27" s="30"/>
      <c r="M27" s="30"/>
      <c r="N27" s="13"/>
      <c r="O27" s="13"/>
      <c r="P27" s="13"/>
      <c r="Q27" s="13"/>
    </row>
    <row r="28" spans="1:17" ht="15" customHeight="1" x14ac:dyDescent="0.3">
      <c r="A28" s="46"/>
      <c r="B28" s="46"/>
      <c r="C28" s="31"/>
      <c r="D28" s="30"/>
      <c r="E28" s="30"/>
      <c r="F28" s="34"/>
      <c r="G28" s="30"/>
      <c r="H28" s="35"/>
      <c r="I28" s="35"/>
      <c r="J28" s="31"/>
      <c r="K28" s="31"/>
      <c r="L28" s="30"/>
      <c r="M28" s="30"/>
      <c r="N28" s="13"/>
      <c r="O28" s="13"/>
      <c r="P28" s="13"/>
      <c r="Q28" s="13"/>
    </row>
    <row r="29" spans="1:17" ht="15" customHeight="1" x14ac:dyDescent="0.3">
      <c r="A29" s="46"/>
      <c r="B29" s="46"/>
      <c r="C29" s="31"/>
      <c r="D29" s="30"/>
      <c r="E29" s="30"/>
      <c r="F29" s="34"/>
      <c r="G29" s="30"/>
      <c r="H29" s="35"/>
      <c r="I29" s="35"/>
      <c r="J29" s="31"/>
      <c r="K29" s="31"/>
      <c r="L29" s="30"/>
      <c r="M29" s="30"/>
      <c r="N29" s="13"/>
      <c r="O29" s="13"/>
      <c r="P29" s="13"/>
      <c r="Q29" s="13"/>
    </row>
    <row r="30" spans="1:17" ht="15" customHeight="1" x14ac:dyDescent="0.3">
      <c r="A30" s="32"/>
      <c r="B30" s="31"/>
      <c r="C30" s="31"/>
      <c r="D30" s="30"/>
      <c r="E30" s="30"/>
      <c r="F30" s="34"/>
      <c r="G30" s="30"/>
      <c r="H30" s="35"/>
      <c r="I30" s="35"/>
      <c r="J30" s="31"/>
      <c r="K30" s="31"/>
      <c r="L30" s="30"/>
      <c r="M30" s="30"/>
      <c r="N30" s="13"/>
      <c r="O30" s="13"/>
      <c r="P30" s="13"/>
      <c r="Q30" s="13"/>
    </row>
    <row r="31" spans="1:17" ht="15" customHeight="1" x14ac:dyDescent="0.3">
      <c r="A31" s="32"/>
      <c r="B31" s="31"/>
      <c r="C31" s="31"/>
      <c r="D31" s="30"/>
      <c r="E31" s="33"/>
      <c r="F31" s="34"/>
      <c r="G31" s="30"/>
      <c r="H31" s="35"/>
      <c r="I31" s="35"/>
      <c r="J31" s="31"/>
      <c r="K31" s="31"/>
      <c r="L31" s="30"/>
      <c r="M31" s="30"/>
      <c r="N31" s="13"/>
      <c r="O31" s="13"/>
      <c r="P31" s="13"/>
      <c r="Q31" s="13"/>
    </row>
    <row r="32" spans="1:17" ht="15" customHeight="1" x14ac:dyDescent="0.3">
      <c r="A32" s="32"/>
      <c r="B32" s="31"/>
      <c r="C32" s="31"/>
      <c r="D32" s="30"/>
      <c r="E32" s="33"/>
      <c r="F32" s="34"/>
      <c r="G32" s="30"/>
      <c r="H32" s="35"/>
      <c r="I32" s="35"/>
      <c r="J32" s="31"/>
      <c r="K32" s="31"/>
      <c r="L32" s="30"/>
      <c r="M32" s="30"/>
      <c r="N32" s="13"/>
      <c r="O32" s="13"/>
      <c r="P32" s="13"/>
      <c r="Q32" s="13"/>
    </row>
    <row r="33" spans="1:17" ht="15" customHeight="1" x14ac:dyDescent="0.3">
      <c r="A33" s="32"/>
      <c r="B33" s="31"/>
      <c r="C33" s="31"/>
      <c r="D33" s="30"/>
      <c r="E33" s="30"/>
      <c r="F33" s="34"/>
      <c r="G33" s="30"/>
      <c r="H33" s="35"/>
      <c r="I33" s="35"/>
      <c r="J33" s="31"/>
      <c r="K33" s="31"/>
      <c r="L33" s="30"/>
      <c r="M33" s="30"/>
      <c r="N33" s="13"/>
      <c r="O33" s="13"/>
      <c r="P33" s="13"/>
      <c r="Q33" s="13"/>
    </row>
    <row r="34" spans="1:17" ht="15" customHeight="1" x14ac:dyDescent="0.3">
      <c r="A34" s="32"/>
      <c r="B34" s="31"/>
      <c r="C34" s="31"/>
      <c r="D34" s="36"/>
      <c r="E34" s="30"/>
      <c r="F34" s="34"/>
      <c r="G34" s="30"/>
      <c r="H34" s="35"/>
      <c r="I34" s="35"/>
      <c r="J34" s="31"/>
      <c r="K34" s="31"/>
      <c r="L34" s="30"/>
      <c r="M34" s="30"/>
      <c r="N34" s="13"/>
      <c r="O34" s="13"/>
      <c r="P34" s="13"/>
      <c r="Q34" s="13"/>
    </row>
    <row r="35" spans="1:17" ht="15" customHeight="1" x14ac:dyDescent="0.3">
      <c r="A35" s="32"/>
      <c r="B35" s="31"/>
      <c r="C35" s="31"/>
      <c r="D35" s="30"/>
      <c r="E35" s="30"/>
      <c r="F35" s="34"/>
      <c r="G35" s="30"/>
      <c r="H35" s="35"/>
      <c r="I35" s="35"/>
      <c r="J35" s="31"/>
      <c r="K35" s="31"/>
      <c r="L35" s="30"/>
      <c r="M35" s="30"/>
      <c r="N35" s="13"/>
      <c r="O35" s="13"/>
      <c r="P35" s="13"/>
      <c r="Q35" s="13"/>
    </row>
    <row r="36" spans="1:17" ht="15" customHeight="1" x14ac:dyDescent="0.3">
      <c r="A36" s="32"/>
      <c r="B36" s="31"/>
      <c r="C36" s="31"/>
      <c r="D36" s="30"/>
      <c r="E36" s="30"/>
      <c r="F36" s="34"/>
      <c r="G36" s="30"/>
      <c r="H36" s="35"/>
      <c r="I36" s="35"/>
      <c r="J36" s="31"/>
      <c r="K36" s="31"/>
      <c r="L36" s="30"/>
      <c r="M36" s="30"/>
      <c r="N36" s="13"/>
      <c r="O36" s="13"/>
      <c r="P36" s="13"/>
      <c r="Q36" s="13"/>
    </row>
    <row r="37" spans="1:17" ht="15" customHeight="1" x14ac:dyDescent="0.3">
      <c r="A37" s="32"/>
      <c r="B37" s="31"/>
      <c r="C37" s="31"/>
      <c r="D37" s="30"/>
      <c r="E37" s="30"/>
      <c r="F37" s="34"/>
      <c r="G37" s="30"/>
      <c r="H37" s="35"/>
      <c r="I37" s="35"/>
      <c r="J37" s="31"/>
      <c r="K37" s="31"/>
      <c r="L37" s="30"/>
      <c r="M37" s="30"/>
      <c r="N37" s="13"/>
      <c r="O37" s="13"/>
      <c r="P37" s="13"/>
      <c r="Q37" s="13"/>
    </row>
    <row r="38" spans="1:17" ht="15" customHeight="1" x14ac:dyDescent="0.3">
      <c r="A38" s="32"/>
      <c r="B38" s="31"/>
      <c r="C38" s="31"/>
      <c r="D38" s="30"/>
      <c r="E38" s="33"/>
      <c r="F38" s="34"/>
      <c r="G38" s="30"/>
      <c r="H38" s="35"/>
      <c r="I38" s="35"/>
      <c r="J38" s="31"/>
      <c r="K38" s="31"/>
      <c r="L38" s="30"/>
      <c r="M38" s="30"/>
      <c r="N38" s="13"/>
    </row>
    <row r="39" spans="1:17" ht="15" customHeight="1" x14ac:dyDescent="0.3">
      <c r="A39" s="32"/>
      <c r="B39" s="31"/>
      <c r="C39" s="31"/>
      <c r="D39" s="30"/>
      <c r="E39" s="33"/>
      <c r="F39" s="34"/>
      <c r="G39" s="30"/>
      <c r="H39" s="35"/>
      <c r="I39" s="35"/>
      <c r="J39" s="31"/>
      <c r="K39" s="31"/>
      <c r="L39" s="30"/>
      <c r="M39" s="30"/>
      <c r="N39" s="13"/>
    </row>
    <row r="40" spans="1:17" ht="15" customHeight="1" x14ac:dyDescent="0.3">
      <c r="A40" s="32"/>
      <c r="B40" s="31"/>
      <c r="C40" s="31"/>
      <c r="D40" s="36"/>
      <c r="E40" s="30"/>
      <c r="F40" s="34"/>
      <c r="G40" s="30"/>
      <c r="H40" s="35"/>
      <c r="I40" s="35"/>
      <c r="J40" s="31"/>
      <c r="K40" s="31"/>
      <c r="L40" s="30"/>
      <c r="M40" s="30"/>
      <c r="N40" s="13"/>
    </row>
    <row r="41" spans="1:17" ht="15" customHeight="1" x14ac:dyDescent="0.3">
      <c r="A41" s="32"/>
      <c r="B41" s="31"/>
      <c r="C41" s="31"/>
      <c r="D41" s="30"/>
      <c r="E41" s="30"/>
      <c r="F41" s="34"/>
      <c r="G41" s="30"/>
      <c r="H41" s="35"/>
      <c r="I41" s="35"/>
      <c r="J41" s="31"/>
      <c r="K41" s="31"/>
      <c r="L41" s="30"/>
      <c r="M41" s="30"/>
      <c r="N41" s="13"/>
    </row>
    <row r="42" spans="1:17" ht="15" customHeight="1" x14ac:dyDescent="0.3">
      <c r="A42" s="32"/>
      <c r="B42" s="31"/>
      <c r="C42" s="31"/>
      <c r="D42" s="30"/>
      <c r="E42" s="30"/>
      <c r="F42" s="34"/>
      <c r="G42" s="30"/>
      <c r="H42" s="35"/>
      <c r="I42" s="35"/>
      <c r="J42" s="31"/>
      <c r="K42" s="31"/>
      <c r="L42" s="30"/>
      <c r="M42" s="30"/>
      <c r="N42" s="13"/>
    </row>
    <row r="43" spans="1:17" ht="15" customHeight="1" x14ac:dyDescent="0.3">
      <c r="A43" s="32"/>
      <c r="B43" s="31"/>
      <c r="C43" s="31"/>
      <c r="D43" s="30"/>
      <c r="E43" s="30"/>
      <c r="F43" s="34"/>
      <c r="G43" s="30"/>
      <c r="H43" s="35"/>
      <c r="I43" s="35"/>
      <c r="J43" s="31"/>
      <c r="K43" s="31"/>
      <c r="L43" s="30"/>
      <c r="M43" s="30"/>
      <c r="N43" s="13"/>
    </row>
    <row r="44" spans="1:17" ht="15" customHeight="1" x14ac:dyDescent="0.3">
      <c r="A44" s="32"/>
      <c r="B44" s="31"/>
      <c r="C44" s="31"/>
      <c r="D44" s="30"/>
      <c r="E44" s="30"/>
      <c r="F44" s="34"/>
      <c r="G44" s="30"/>
      <c r="H44" s="35"/>
      <c r="I44" s="35"/>
      <c r="J44" s="31"/>
      <c r="K44" s="31"/>
      <c r="L44" s="30"/>
      <c r="M44" s="30"/>
      <c r="N44" s="13"/>
    </row>
    <row r="45" spans="1:17" ht="15" customHeight="1" x14ac:dyDescent="0.3">
      <c r="A45" s="32"/>
      <c r="B45" s="31"/>
      <c r="C45" s="31"/>
      <c r="D45" s="30"/>
      <c r="E45" s="33"/>
      <c r="F45" s="34"/>
      <c r="G45" s="30"/>
      <c r="H45" s="35"/>
      <c r="I45" s="35"/>
      <c r="J45" s="31"/>
      <c r="K45" s="31"/>
      <c r="L45" s="37"/>
      <c r="M45" s="37"/>
    </row>
    <row r="46" spans="1:17" ht="15" customHeight="1" x14ac:dyDescent="0.3">
      <c r="A46" s="32"/>
      <c r="B46" s="31"/>
      <c r="C46" s="31"/>
      <c r="D46" s="30"/>
      <c r="E46" s="30"/>
      <c r="F46" s="34"/>
      <c r="G46" s="30"/>
      <c r="H46" s="35"/>
      <c r="I46" s="35"/>
      <c r="J46" s="31"/>
      <c r="K46" s="31"/>
      <c r="L46" s="37"/>
      <c r="M46" s="37"/>
    </row>
    <row r="47" spans="1:17" ht="15" customHeight="1" x14ac:dyDescent="0.3">
      <c r="A47" s="32"/>
      <c r="B47" s="31"/>
      <c r="C47" s="31"/>
      <c r="D47" s="30"/>
      <c r="E47" s="30"/>
      <c r="F47" s="34"/>
      <c r="G47" s="30"/>
      <c r="H47" s="35"/>
      <c r="I47" s="35"/>
      <c r="J47" s="31"/>
      <c r="K47" s="31"/>
      <c r="L47" s="37"/>
      <c r="M47" s="37"/>
    </row>
    <row r="48" spans="1:1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</sheetData>
  <mergeCells count="1">
    <mergeCell ref="A1:M1"/>
  </mergeCells>
  <printOptions horizontalCentered="1"/>
  <pageMargins left="0.25" right="0.25" top="0.75" bottom="0.75" header="0.3" footer="0.3"/>
  <pageSetup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6352A-031F-49E6-80D1-CF90252B334E}">
  <dimension ref="A1:X40"/>
  <sheetViews>
    <sheetView tabSelected="1" view="pageBreakPreview" topLeftCell="B1" zoomScale="70" zoomScaleNormal="71" zoomScaleSheetLayoutView="70" workbookViewId="0">
      <pane ySplit="3" topLeftCell="A4" activePane="bottomLeft" state="frozen"/>
      <selection pane="bottomLeft" activeCell="F38" sqref="F38"/>
    </sheetView>
  </sheetViews>
  <sheetFormatPr defaultRowHeight="18.75" x14ac:dyDescent="0.3"/>
  <cols>
    <col min="1" max="1" width="12" style="105" customWidth="1"/>
    <col min="2" max="2" width="15.85546875" style="104" bestFit="1" customWidth="1"/>
    <col min="3" max="3" width="11.140625" style="103" bestFit="1" customWidth="1"/>
    <col min="4" max="4" width="115.5703125" style="106" customWidth="1"/>
    <col min="5" max="5" width="15.5703125" style="103" customWidth="1"/>
    <col min="6" max="6" width="46.42578125" style="107" bestFit="1" customWidth="1"/>
    <col min="7" max="7" width="17" style="103" customWidth="1"/>
    <col min="8" max="8" width="21.42578125" style="108" customWidth="1"/>
    <col min="9" max="9" width="48" style="108" bestFit="1" customWidth="1"/>
    <col min="10" max="10" width="18.42578125" style="104" bestFit="1" customWidth="1"/>
    <col min="11" max="11" width="10.85546875" style="104" bestFit="1" customWidth="1"/>
    <col min="12" max="12" width="20.42578125" style="103" customWidth="1"/>
    <col min="13" max="13" width="36.5703125" style="103" bestFit="1" customWidth="1"/>
    <col min="14" max="16384" width="9.140625" style="103"/>
  </cols>
  <sheetData>
    <row r="1" spans="1:24" s="74" customFormat="1" ht="26.25" x14ac:dyDescent="0.4">
      <c r="A1" s="117" t="s">
        <v>534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3" spans="1:24" s="109" customFormat="1" ht="30" customHeight="1" x14ac:dyDescent="0.3">
      <c r="A3" s="109" t="s">
        <v>1</v>
      </c>
      <c r="B3" s="109" t="s">
        <v>0</v>
      </c>
      <c r="C3" s="109" t="s">
        <v>10</v>
      </c>
      <c r="D3" s="110" t="s">
        <v>2</v>
      </c>
      <c r="E3" s="109" t="s">
        <v>3</v>
      </c>
      <c r="F3" s="111" t="s">
        <v>6</v>
      </c>
      <c r="G3" s="109" t="s">
        <v>5</v>
      </c>
      <c r="H3" s="112" t="s">
        <v>7</v>
      </c>
      <c r="I3" s="112" t="s">
        <v>12</v>
      </c>
      <c r="J3" s="109" t="s">
        <v>4</v>
      </c>
      <c r="K3" s="109" t="s">
        <v>8</v>
      </c>
      <c r="L3" s="109" t="s">
        <v>13</v>
      </c>
      <c r="M3" s="113" t="s">
        <v>11</v>
      </c>
    </row>
    <row r="4" spans="1:24" x14ac:dyDescent="0.3">
      <c r="A4" s="76" t="s">
        <v>533</v>
      </c>
      <c r="B4" s="75" t="s">
        <v>28</v>
      </c>
      <c r="C4" s="74" t="s">
        <v>6</v>
      </c>
      <c r="D4" s="77" t="s">
        <v>82</v>
      </c>
      <c r="E4" s="78">
        <v>44481</v>
      </c>
      <c r="F4" s="80" t="s">
        <v>532</v>
      </c>
      <c r="G4" s="74"/>
      <c r="H4" s="81"/>
      <c r="I4" s="81"/>
      <c r="J4" s="75"/>
      <c r="K4" s="75"/>
      <c r="L4" s="74"/>
      <c r="M4" s="74"/>
      <c r="N4" s="74"/>
      <c r="O4" s="74"/>
      <c r="P4" s="74"/>
      <c r="Q4" s="74"/>
      <c r="R4" s="74"/>
      <c r="S4" s="74"/>
      <c r="T4" s="74"/>
    </row>
    <row r="5" spans="1:24" x14ac:dyDescent="0.3">
      <c r="A5" s="84" t="s">
        <v>531</v>
      </c>
      <c r="B5" s="83" t="s">
        <v>28</v>
      </c>
      <c r="C5" s="82" t="s">
        <v>6</v>
      </c>
      <c r="D5" s="85" t="s">
        <v>530</v>
      </c>
      <c r="E5" s="86">
        <v>44491</v>
      </c>
      <c r="F5" s="79" t="s">
        <v>529</v>
      </c>
      <c r="G5" s="86">
        <v>44516</v>
      </c>
      <c r="H5" s="87">
        <v>104700</v>
      </c>
      <c r="I5" s="87" t="s">
        <v>528</v>
      </c>
      <c r="J5" s="83">
        <v>4443</v>
      </c>
      <c r="K5" s="83">
        <v>220135</v>
      </c>
      <c r="L5" s="82" t="s">
        <v>527</v>
      </c>
      <c r="M5" s="87">
        <v>104700</v>
      </c>
      <c r="N5" s="74"/>
      <c r="O5" s="74"/>
      <c r="P5" s="74"/>
      <c r="Q5" s="74"/>
      <c r="R5" s="74"/>
      <c r="S5" s="74"/>
      <c r="T5" s="74"/>
    </row>
    <row r="6" spans="1:24" x14ac:dyDescent="0.3">
      <c r="A6" s="90" t="s">
        <v>526</v>
      </c>
      <c r="B6" s="89" t="s">
        <v>28</v>
      </c>
      <c r="C6" s="88" t="s">
        <v>6</v>
      </c>
      <c r="D6" s="91" t="s">
        <v>525</v>
      </c>
      <c r="E6" s="92">
        <v>44519</v>
      </c>
      <c r="F6" s="93" t="s">
        <v>352</v>
      </c>
      <c r="G6" s="92">
        <v>44537</v>
      </c>
      <c r="H6" s="94" t="s">
        <v>166</v>
      </c>
      <c r="I6" s="95" t="s">
        <v>524</v>
      </c>
      <c r="J6" s="89">
        <v>4455</v>
      </c>
      <c r="K6" s="89" t="s">
        <v>22</v>
      </c>
      <c r="L6" s="88" t="s">
        <v>523</v>
      </c>
      <c r="M6" s="94" t="s">
        <v>22</v>
      </c>
      <c r="N6" s="74"/>
    </row>
    <row r="7" spans="1:24" s="74" customFormat="1" x14ac:dyDescent="0.3">
      <c r="A7" s="84" t="s">
        <v>522</v>
      </c>
      <c r="B7" s="83" t="s">
        <v>28</v>
      </c>
      <c r="C7" s="82" t="s">
        <v>6</v>
      </c>
      <c r="D7" s="85" t="s">
        <v>521</v>
      </c>
      <c r="E7" s="86">
        <v>44575</v>
      </c>
      <c r="F7" s="79" t="s">
        <v>520</v>
      </c>
      <c r="G7" s="86">
        <v>44652</v>
      </c>
      <c r="H7" s="87">
        <v>4764</v>
      </c>
      <c r="I7" s="87" t="s">
        <v>519</v>
      </c>
      <c r="J7" s="83" t="s">
        <v>22</v>
      </c>
      <c r="K7" s="83">
        <v>220034</v>
      </c>
      <c r="L7" s="82" t="s">
        <v>518</v>
      </c>
      <c r="M7" s="87">
        <v>4764</v>
      </c>
    </row>
    <row r="8" spans="1:24" x14ac:dyDescent="0.3">
      <c r="A8" s="90" t="s">
        <v>517</v>
      </c>
      <c r="B8" s="89" t="s">
        <v>435</v>
      </c>
      <c r="C8" s="88" t="s">
        <v>6</v>
      </c>
      <c r="D8" s="91" t="s">
        <v>516</v>
      </c>
      <c r="E8" s="92">
        <v>44574</v>
      </c>
      <c r="F8" s="93" t="s">
        <v>515</v>
      </c>
      <c r="G8" s="92">
        <v>44656</v>
      </c>
      <c r="H8" s="94" t="s">
        <v>166</v>
      </c>
      <c r="I8" s="95" t="s">
        <v>514</v>
      </c>
      <c r="J8" s="89">
        <v>4506</v>
      </c>
      <c r="K8" s="89" t="s">
        <v>22</v>
      </c>
      <c r="L8" s="88" t="s">
        <v>513</v>
      </c>
      <c r="M8" s="94" t="s">
        <v>22</v>
      </c>
      <c r="N8" s="74"/>
      <c r="O8" s="74"/>
      <c r="P8" s="74"/>
      <c r="Q8" s="74"/>
    </row>
    <row r="9" spans="1:24" x14ac:dyDescent="0.3">
      <c r="A9" s="84" t="s">
        <v>512</v>
      </c>
      <c r="B9" s="83" t="s">
        <v>28</v>
      </c>
      <c r="C9" s="82" t="s">
        <v>6</v>
      </c>
      <c r="D9" s="85" t="s">
        <v>511</v>
      </c>
      <c r="E9" s="86">
        <v>44573</v>
      </c>
      <c r="F9" s="79" t="s">
        <v>510</v>
      </c>
      <c r="G9" s="86">
        <v>44607</v>
      </c>
      <c r="H9" s="87">
        <v>64276</v>
      </c>
      <c r="I9" s="87" t="s">
        <v>22</v>
      </c>
      <c r="J9" s="83">
        <v>4480</v>
      </c>
      <c r="K9" s="83">
        <v>220193</v>
      </c>
      <c r="L9" s="82" t="s">
        <v>509</v>
      </c>
      <c r="M9" s="87">
        <v>396471.52</v>
      </c>
      <c r="N9" s="74"/>
      <c r="O9" s="74"/>
      <c r="P9" s="74"/>
      <c r="Q9" s="74"/>
    </row>
    <row r="10" spans="1:24" x14ac:dyDescent="0.3">
      <c r="A10" s="76" t="s">
        <v>508</v>
      </c>
      <c r="B10" s="75" t="s">
        <v>9</v>
      </c>
      <c r="C10" s="74" t="s">
        <v>6</v>
      </c>
      <c r="D10" s="77" t="s">
        <v>507</v>
      </c>
      <c r="E10" s="78">
        <v>44575</v>
      </c>
      <c r="F10" s="80" t="s">
        <v>506</v>
      </c>
      <c r="G10" s="78">
        <v>44593</v>
      </c>
      <c r="H10" s="81">
        <v>50919.25</v>
      </c>
      <c r="I10" s="81" t="s">
        <v>505</v>
      </c>
      <c r="J10" s="75">
        <v>4475</v>
      </c>
      <c r="K10" s="75">
        <v>220181</v>
      </c>
      <c r="L10" s="74" t="s">
        <v>455</v>
      </c>
      <c r="M10" s="81">
        <v>264643.25</v>
      </c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</row>
    <row r="11" spans="1:24" s="74" customFormat="1" x14ac:dyDescent="0.3">
      <c r="A11" s="84" t="s">
        <v>504</v>
      </c>
      <c r="B11" s="83" t="s">
        <v>28</v>
      </c>
      <c r="C11" s="82" t="s">
        <v>6</v>
      </c>
      <c r="D11" s="85" t="s">
        <v>503</v>
      </c>
      <c r="E11" s="86">
        <v>44587</v>
      </c>
      <c r="F11" s="79" t="s">
        <v>502</v>
      </c>
      <c r="G11" s="86">
        <v>44670</v>
      </c>
      <c r="H11" s="87"/>
      <c r="I11" s="87"/>
      <c r="J11" s="83">
        <v>4508</v>
      </c>
      <c r="K11" s="83"/>
      <c r="L11" s="82"/>
      <c r="M11" s="96" t="s">
        <v>22</v>
      </c>
    </row>
    <row r="12" spans="1:24" s="74" customFormat="1" x14ac:dyDescent="0.3">
      <c r="A12" s="76" t="s">
        <v>501</v>
      </c>
      <c r="B12" s="75" t="s">
        <v>74</v>
      </c>
      <c r="C12" s="74" t="s">
        <v>6</v>
      </c>
      <c r="D12" s="77" t="s">
        <v>500</v>
      </c>
      <c r="E12" s="78">
        <v>44601</v>
      </c>
      <c r="F12" s="80" t="s">
        <v>499</v>
      </c>
      <c r="G12" s="78">
        <v>44642</v>
      </c>
      <c r="H12" s="81">
        <v>4283638</v>
      </c>
      <c r="I12" s="81"/>
      <c r="J12" s="75">
        <v>4498</v>
      </c>
      <c r="K12" s="75"/>
      <c r="M12" s="81">
        <v>13552306.890000001</v>
      </c>
    </row>
    <row r="13" spans="1:24" s="74" customFormat="1" x14ac:dyDescent="0.3">
      <c r="A13" s="84" t="s">
        <v>498</v>
      </c>
      <c r="B13" s="83" t="s">
        <v>9</v>
      </c>
      <c r="C13" s="83" t="s">
        <v>6</v>
      </c>
      <c r="D13" s="85" t="s">
        <v>497</v>
      </c>
      <c r="E13" s="86">
        <v>44713</v>
      </c>
      <c r="F13" s="79" t="s">
        <v>73</v>
      </c>
      <c r="G13" s="86">
        <v>44761</v>
      </c>
      <c r="H13" s="87">
        <v>58344</v>
      </c>
      <c r="I13" s="87"/>
      <c r="J13" s="83">
        <v>4535</v>
      </c>
      <c r="K13" s="83">
        <v>220280</v>
      </c>
      <c r="L13" s="82"/>
      <c r="M13" s="87">
        <v>58344</v>
      </c>
    </row>
    <row r="14" spans="1:24" s="74" customFormat="1" x14ac:dyDescent="0.3">
      <c r="A14" s="76" t="s">
        <v>495</v>
      </c>
      <c r="B14" s="75" t="s">
        <v>496</v>
      </c>
      <c r="C14" s="74" t="s">
        <v>59</v>
      </c>
      <c r="D14" s="77" t="s">
        <v>494</v>
      </c>
      <c r="E14" s="78"/>
      <c r="F14" s="80"/>
      <c r="G14" s="78"/>
      <c r="H14" s="81"/>
      <c r="I14" s="81"/>
      <c r="J14" s="75"/>
      <c r="K14" s="75"/>
      <c r="M14" s="97" t="s">
        <v>22</v>
      </c>
    </row>
    <row r="15" spans="1:24" s="74" customFormat="1" x14ac:dyDescent="0.3">
      <c r="A15" s="84" t="s">
        <v>493</v>
      </c>
      <c r="B15" s="83" t="s">
        <v>9</v>
      </c>
      <c r="C15" s="82" t="s">
        <v>6</v>
      </c>
      <c r="D15" s="98" t="s">
        <v>492</v>
      </c>
      <c r="E15" s="99">
        <v>44608</v>
      </c>
      <c r="F15" s="100" t="s">
        <v>491</v>
      </c>
      <c r="G15" s="86"/>
      <c r="H15" s="87"/>
      <c r="I15" s="87"/>
      <c r="J15" s="83"/>
      <c r="K15" s="83"/>
      <c r="L15" s="82"/>
      <c r="M15" s="96" t="s">
        <v>22</v>
      </c>
    </row>
    <row r="16" spans="1:24" s="74" customFormat="1" x14ac:dyDescent="0.3">
      <c r="A16" s="76" t="s">
        <v>490</v>
      </c>
      <c r="B16" s="75" t="s">
        <v>28</v>
      </c>
      <c r="C16" s="74" t="s">
        <v>6</v>
      </c>
      <c r="D16" s="77" t="s">
        <v>82</v>
      </c>
      <c r="E16" s="78">
        <v>44642</v>
      </c>
      <c r="F16" s="80" t="s">
        <v>489</v>
      </c>
      <c r="G16" s="78">
        <v>44656</v>
      </c>
      <c r="H16" s="81">
        <v>137442</v>
      </c>
      <c r="I16" s="81" t="s">
        <v>488</v>
      </c>
      <c r="J16" s="75">
        <v>4503</v>
      </c>
      <c r="K16" s="75">
        <v>220241</v>
      </c>
      <c r="L16" s="74" t="s">
        <v>487</v>
      </c>
      <c r="M16" s="81">
        <v>137442</v>
      </c>
    </row>
    <row r="17" spans="1:17" s="74" customFormat="1" x14ac:dyDescent="0.3">
      <c r="A17" s="84" t="s">
        <v>486</v>
      </c>
      <c r="B17" s="83" t="s">
        <v>28</v>
      </c>
      <c r="C17" s="82" t="s">
        <v>6</v>
      </c>
      <c r="D17" s="98" t="s">
        <v>485</v>
      </c>
      <c r="E17" s="86">
        <v>44645</v>
      </c>
      <c r="F17" s="79" t="s">
        <v>484</v>
      </c>
      <c r="G17" s="86">
        <v>44685</v>
      </c>
      <c r="H17" s="87">
        <v>18861.7</v>
      </c>
      <c r="I17" s="87" t="s">
        <v>480</v>
      </c>
      <c r="J17" s="83" t="s">
        <v>22</v>
      </c>
      <c r="K17" s="83">
        <v>230044</v>
      </c>
      <c r="L17" s="82" t="s">
        <v>483</v>
      </c>
      <c r="M17" s="87">
        <v>49481.7</v>
      </c>
    </row>
    <row r="18" spans="1:17" x14ac:dyDescent="0.3">
      <c r="A18" s="76" t="s">
        <v>482</v>
      </c>
      <c r="B18" s="75" t="s">
        <v>28</v>
      </c>
      <c r="C18" s="74" t="s">
        <v>6</v>
      </c>
      <c r="D18" s="77" t="s">
        <v>235</v>
      </c>
      <c r="E18" s="78">
        <v>44649</v>
      </c>
      <c r="F18" s="80" t="s">
        <v>481</v>
      </c>
      <c r="G18" s="78">
        <v>44679</v>
      </c>
      <c r="H18" s="81">
        <v>23647</v>
      </c>
      <c r="I18" s="81" t="s">
        <v>480</v>
      </c>
      <c r="J18" s="75" t="s">
        <v>22</v>
      </c>
      <c r="K18" s="75">
        <v>230043</v>
      </c>
      <c r="L18" s="74" t="s">
        <v>479</v>
      </c>
      <c r="M18" s="81">
        <v>75580.850000000006</v>
      </c>
      <c r="N18" s="74"/>
      <c r="O18" s="74"/>
      <c r="P18" s="74"/>
      <c r="Q18" s="74"/>
    </row>
    <row r="19" spans="1:17" x14ac:dyDescent="0.3">
      <c r="A19" s="84" t="s">
        <v>478</v>
      </c>
      <c r="B19" s="83" t="s">
        <v>28</v>
      </c>
      <c r="C19" s="82" t="s">
        <v>6</v>
      </c>
      <c r="D19" s="85" t="s">
        <v>477</v>
      </c>
      <c r="E19" s="86">
        <v>44657</v>
      </c>
      <c r="F19" s="79" t="s">
        <v>160</v>
      </c>
      <c r="G19" s="86">
        <v>44670</v>
      </c>
      <c r="H19" s="87">
        <v>285527.55</v>
      </c>
      <c r="I19" s="87"/>
      <c r="J19" s="83">
        <v>4511</v>
      </c>
      <c r="K19" s="83">
        <v>220261</v>
      </c>
      <c r="L19" s="82" t="s">
        <v>476</v>
      </c>
      <c r="M19" s="87">
        <v>2860178.95</v>
      </c>
      <c r="N19" s="74"/>
      <c r="O19" s="74"/>
      <c r="P19" s="74"/>
      <c r="Q19" s="74"/>
    </row>
    <row r="20" spans="1:17" x14ac:dyDescent="0.3">
      <c r="A20" s="76" t="s">
        <v>475</v>
      </c>
      <c r="B20" s="75" t="s">
        <v>28</v>
      </c>
      <c r="C20" s="74" t="s">
        <v>6</v>
      </c>
      <c r="D20" s="77" t="s">
        <v>474</v>
      </c>
      <c r="E20" s="78">
        <v>44657</v>
      </c>
      <c r="F20" s="80" t="s">
        <v>473</v>
      </c>
      <c r="G20" s="78">
        <v>44670</v>
      </c>
      <c r="H20" s="81">
        <v>192778.85</v>
      </c>
      <c r="I20" s="81"/>
      <c r="J20" s="75">
        <v>4512</v>
      </c>
      <c r="K20" s="75">
        <v>220254</v>
      </c>
      <c r="L20" s="74" t="s">
        <v>472</v>
      </c>
      <c r="M20" s="81">
        <v>2574809.39</v>
      </c>
      <c r="N20" s="74"/>
      <c r="O20" s="74"/>
      <c r="P20" s="74"/>
      <c r="Q20" s="74"/>
    </row>
    <row r="21" spans="1:17" x14ac:dyDescent="0.3">
      <c r="A21" s="84" t="s">
        <v>471</v>
      </c>
      <c r="B21" s="83" t="s">
        <v>25</v>
      </c>
      <c r="C21" s="82" t="s">
        <v>6</v>
      </c>
      <c r="D21" s="85" t="s">
        <v>470</v>
      </c>
      <c r="E21" s="86">
        <v>44677</v>
      </c>
      <c r="F21" s="79" t="s">
        <v>469</v>
      </c>
      <c r="G21" s="86">
        <v>44680</v>
      </c>
      <c r="H21" s="87">
        <v>48640</v>
      </c>
      <c r="I21" s="87" t="s">
        <v>468</v>
      </c>
      <c r="J21" s="83" t="s">
        <v>22</v>
      </c>
      <c r="K21" s="83">
        <v>220242</v>
      </c>
      <c r="L21" s="82" t="s">
        <v>467</v>
      </c>
      <c r="M21" s="87">
        <v>157216</v>
      </c>
      <c r="N21" s="74"/>
      <c r="O21" s="74"/>
      <c r="P21" s="74"/>
      <c r="Q21" s="74"/>
    </row>
    <row r="22" spans="1:17" x14ac:dyDescent="0.3">
      <c r="A22" s="76" t="s">
        <v>465</v>
      </c>
      <c r="B22" s="75" t="s">
        <v>466</v>
      </c>
      <c r="C22" s="74" t="s">
        <v>6</v>
      </c>
      <c r="D22" s="77" t="s">
        <v>169</v>
      </c>
      <c r="E22" s="78">
        <v>44706</v>
      </c>
      <c r="F22" s="80" t="s">
        <v>464</v>
      </c>
      <c r="G22" s="74" t="s">
        <v>117</v>
      </c>
      <c r="H22" s="81"/>
      <c r="I22" s="81"/>
      <c r="J22" s="75"/>
      <c r="K22" s="75"/>
      <c r="L22" s="74"/>
      <c r="M22" s="97" t="s">
        <v>22</v>
      </c>
      <c r="N22" s="74"/>
      <c r="O22" s="74"/>
      <c r="P22" s="74"/>
      <c r="Q22" s="74"/>
    </row>
    <row r="23" spans="1:17" x14ac:dyDescent="0.3">
      <c r="A23" s="84" t="s">
        <v>463</v>
      </c>
      <c r="B23" s="83" t="s">
        <v>28</v>
      </c>
      <c r="C23" s="83" t="s">
        <v>6</v>
      </c>
      <c r="D23" s="85" t="s">
        <v>462</v>
      </c>
      <c r="E23" s="86">
        <v>44725</v>
      </c>
      <c r="F23" s="79" t="s">
        <v>461</v>
      </c>
      <c r="G23" s="86">
        <v>44747</v>
      </c>
      <c r="H23" s="87">
        <v>56650</v>
      </c>
      <c r="I23" s="87" t="s">
        <v>460</v>
      </c>
      <c r="J23" s="83">
        <v>4531</v>
      </c>
      <c r="K23" s="83">
        <v>230077</v>
      </c>
      <c r="L23" s="82" t="s">
        <v>459</v>
      </c>
      <c r="M23" s="87">
        <v>181650</v>
      </c>
      <c r="N23" s="74"/>
      <c r="O23" s="74"/>
      <c r="P23" s="74"/>
      <c r="Q23" s="74"/>
    </row>
    <row r="24" spans="1:17" x14ac:dyDescent="0.3">
      <c r="A24" s="76" t="s">
        <v>458</v>
      </c>
      <c r="B24" s="75" t="s">
        <v>74</v>
      </c>
      <c r="C24" s="74" t="s">
        <v>6</v>
      </c>
      <c r="D24" s="77" t="s">
        <v>457</v>
      </c>
      <c r="E24" s="78">
        <v>44783</v>
      </c>
      <c r="F24" s="80" t="s">
        <v>456</v>
      </c>
      <c r="G24" s="78">
        <v>44824</v>
      </c>
      <c r="H24" s="81">
        <v>7242914.1100000003</v>
      </c>
      <c r="I24" s="81"/>
      <c r="J24" s="75">
        <v>4559</v>
      </c>
      <c r="K24" s="75">
        <v>230175</v>
      </c>
      <c r="L24" s="74" t="s">
        <v>455</v>
      </c>
      <c r="M24" s="81">
        <v>39001447.109999999</v>
      </c>
      <c r="N24" s="74"/>
      <c r="O24" s="74"/>
      <c r="P24" s="74"/>
      <c r="Q24" s="74"/>
    </row>
    <row r="25" spans="1:17" x14ac:dyDescent="0.3">
      <c r="A25" s="84" t="s">
        <v>454</v>
      </c>
      <c r="B25" s="83" t="s">
        <v>9</v>
      </c>
      <c r="C25" s="82" t="s">
        <v>6</v>
      </c>
      <c r="D25" s="85" t="s">
        <v>453</v>
      </c>
      <c r="E25" s="86">
        <v>44770</v>
      </c>
      <c r="F25" s="79" t="s">
        <v>452</v>
      </c>
      <c r="G25" s="86">
        <v>44838</v>
      </c>
      <c r="H25" s="87"/>
      <c r="I25" s="87"/>
      <c r="J25" s="83">
        <v>4568</v>
      </c>
      <c r="K25" s="83"/>
      <c r="L25" s="82"/>
      <c r="M25" s="96" t="s">
        <v>22</v>
      </c>
      <c r="N25" s="74"/>
      <c r="O25" s="74"/>
      <c r="P25" s="74"/>
      <c r="Q25" s="74"/>
    </row>
    <row r="26" spans="1:17" x14ac:dyDescent="0.3">
      <c r="A26" s="76" t="s">
        <v>451</v>
      </c>
      <c r="B26" s="75" t="s">
        <v>28</v>
      </c>
      <c r="C26" s="74" t="s">
        <v>6</v>
      </c>
      <c r="D26" s="77" t="s">
        <v>450</v>
      </c>
      <c r="E26" s="78">
        <v>44791</v>
      </c>
      <c r="F26" s="80" t="s">
        <v>206</v>
      </c>
      <c r="G26" s="78">
        <v>44943</v>
      </c>
      <c r="H26" s="81">
        <v>2407406</v>
      </c>
      <c r="I26" s="81"/>
      <c r="J26" s="75">
        <v>4614</v>
      </c>
      <c r="K26" s="75"/>
      <c r="L26" s="74" t="s">
        <v>449</v>
      </c>
      <c r="M26" s="101">
        <v>4806644.9400000004</v>
      </c>
      <c r="N26" s="74"/>
      <c r="O26" s="74"/>
      <c r="P26" s="74"/>
      <c r="Q26" s="74"/>
    </row>
    <row r="27" spans="1:17" x14ac:dyDescent="0.3">
      <c r="A27" s="84" t="s">
        <v>448</v>
      </c>
      <c r="B27" s="83" t="s">
        <v>9</v>
      </c>
      <c r="C27" s="82" t="s">
        <v>6</v>
      </c>
      <c r="D27" s="85" t="s">
        <v>447</v>
      </c>
      <c r="E27" s="86">
        <v>44789</v>
      </c>
      <c r="F27" s="79" t="s">
        <v>446</v>
      </c>
      <c r="G27" s="86">
        <v>44810</v>
      </c>
      <c r="H27" s="87">
        <v>739259</v>
      </c>
      <c r="I27" s="87"/>
      <c r="J27" s="83">
        <v>4552</v>
      </c>
      <c r="K27" s="83">
        <v>230161</v>
      </c>
      <c r="L27" s="82" t="s">
        <v>445</v>
      </c>
      <c r="M27" s="87">
        <v>5214213</v>
      </c>
      <c r="N27" s="74"/>
      <c r="O27" s="74"/>
      <c r="P27" s="74"/>
      <c r="Q27" s="74"/>
    </row>
    <row r="28" spans="1:17" x14ac:dyDescent="0.3">
      <c r="A28" s="76" t="s">
        <v>444</v>
      </c>
      <c r="B28" s="75" t="s">
        <v>9</v>
      </c>
      <c r="C28" s="74" t="s">
        <v>6</v>
      </c>
      <c r="D28" s="77" t="s">
        <v>443</v>
      </c>
      <c r="E28" s="78">
        <v>44797</v>
      </c>
      <c r="F28" s="80" t="s">
        <v>442</v>
      </c>
      <c r="G28" s="78">
        <v>44824</v>
      </c>
      <c r="H28" s="81">
        <v>646024.80000000005</v>
      </c>
      <c r="I28" s="81"/>
      <c r="J28" s="75">
        <v>4560</v>
      </c>
      <c r="K28" s="75" t="s">
        <v>441</v>
      </c>
      <c r="L28" s="74" t="s">
        <v>440</v>
      </c>
      <c r="M28" s="81">
        <v>10092045.050000001</v>
      </c>
      <c r="N28" s="74"/>
      <c r="O28" s="74"/>
      <c r="P28" s="74"/>
      <c r="Q28" s="74"/>
    </row>
    <row r="29" spans="1:17" x14ac:dyDescent="0.3">
      <c r="A29" s="84" t="s">
        <v>439</v>
      </c>
      <c r="B29" s="83" t="s">
        <v>9</v>
      </c>
      <c r="C29" s="82" t="s">
        <v>6</v>
      </c>
      <c r="D29" s="85" t="s">
        <v>438</v>
      </c>
      <c r="E29" s="86">
        <v>44819</v>
      </c>
      <c r="F29" s="79" t="s">
        <v>437</v>
      </c>
      <c r="G29" s="86">
        <v>44838</v>
      </c>
      <c r="H29" s="87">
        <v>1795363</v>
      </c>
      <c r="I29" s="87"/>
      <c r="J29" s="83">
        <v>4673</v>
      </c>
      <c r="K29" s="83">
        <v>230105</v>
      </c>
      <c r="L29" s="82" t="s">
        <v>436</v>
      </c>
      <c r="M29" s="87">
        <v>15315680</v>
      </c>
      <c r="N29" s="74"/>
      <c r="O29" s="74"/>
      <c r="P29" s="74"/>
      <c r="Q29" s="74"/>
    </row>
    <row r="30" spans="1:17" x14ac:dyDescent="0.3">
      <c r="A30" s="76"/>
      <c r="B30" s="75"/>
      <c r="C30" s="74"/>
      <c r="D30" s="77"/>
      <c r="E30" s="74"/>
      <c r="F30" s="80"/>
      <c r="G30" s="74"/>
      <c r="H30" s="81"/>
      <c r="I30" s="81"/>
      <c r="J30" s="75"/>
      <c r="K30" s="75"/>
      <c r="L30" s="74"/>
      <c r="M30" s="74"/>
      <c r="N30" s="74"/>
      <c r="O30" s="74"/>
      <c r="P30" s="74"/>
      <c r="Q30" s="74"/>
    </row>
    <row r="31" spans="1:17" x14ac:dyDescent="0.3">
      <c r="A31" s="76"/>
      <c r="B31" s="75"/>
      <c r="C31" s="74"/>
      <c r="D31" s="77"/>
      <c r="E31" s="78"/>
      <c r="F31" s="80"/>
      <c r="G31" s="74"/>
      <c r="H31" s="81"/>
      <c r="I31" s="81"/>
      <c r="J31" s="75"/>
      <c r="K31" s="75"/>
      <c r="L31" s="74"/>
      <c r="M31" s="74"/>
      <c r="N31" s="74"/>
    </row>
    <row r="32" spans="1:17" x14ac:dyDescent="0.3">
      <c r="A32" s="76"/>
      <c r="B32" s="75"/>
      <c r="C32" s="74"/>
      <c r="D32" s="77"/>
      <c r="E32" s="78"/>
      <c r="F32" s="80"/>
      <c r="G32" s="74"/>
      <c r="H32" s="81"/>
      <c r="I32" s="81"/>
      <c r="J32" s="75"/>
      <c r="K32" s="75"/>
      <c r="L32" s="74"/>
      <c r="M32" s="74"/>
      <c r="N32" s="74"/>
    </row>
    <row r="33" spans="1:14" x14ac:dyDescent="0.3">
      <c r="A33" s="76"/>
      <c r="B33" s="75"/>
      <c r="C33" s="74"/>
      <c r="D33" s="102"/>
      <c r="E33" s="74"/>
      <c r="F33" s="80"/>
      <c r="G33" s="74"/>
      <c r="H33" s="81"/>
      <c r="I33" s="81"/>
      <c r="J33" s="75"/>
      <c r="K33" s="75"/>
      <c r="L33" s="74"/>
      <c r="M33" s="74"/>
      <c r="N33" s="74"/>
    </row>
    <row r="34" spans="1:14" x14ac:dyDescent="0.3">
      <c r="A34" s="76"/>
      <c r="B34" s="75"/>
      <c r="C34" s="74"/>
      <c r="D34" s="77"/>
      <c r="E34" s="74"/>
      <c r="F34" s="80"/>
      <c r="G34" s="74"/>
      <c r="H34" s="81"/>
      <c r="I34" s="81"/>
      <c r="J34" s="75"/>
      <c r="K34" s="75"/>
      <c r="L34" s="74"/>
      <c r="M34" s="74"/>
      <c r="N34" s="74"/>
    </row>
    <row r="35" spans="1:14" x14ac:dyDescent="0.3">
      <c r="A35" s="76"/>
      <c r="B35" s="75"/>
      <c r="C35" s="74"/>
      <c r="D35" s="77"/>
      <c r="E35" s="74"/>
      <c r="F35" s="80"/>
      <c r="G35" s="74"/>
      <c r="H35" s="81"/>
      <c r="I35" s="81"/>
      <c r="J35" s="75"/>
      <c r="K35" s="75"/>
      <c r="L35" s="74"/>
      <c r="M35" s="74"/>
      <c r="N35" s="74"/>
    </row>
    <row r="36" spans="1:14" x14ac:dyDescent="0.3">
      <c r="A36" s="76"/>
      <c r="B36" s="75"/>
      <c r="C36" s="74"/>
      <c r="D36" s="77"/>
      <c r="E36" s="74"/>
      <c r="F36" s="80"/>
      <c r="G36" s="74"/>
      <c r="H36" s="81"/>
      <c r="I36" s="81"/>
      <c r="J36" s="75"/>
      <c r="K36" s="75"/>
      <c r="L36" s="74"/>
      <c r="M36" s="74"/>
      <c r="N36" s="74"/>
    </row>
    <row r="37" spans="1:14" x14ac:dyDescent="0.3">
      <c r="A37" s="76"/>
      <c r="B37" s="75"/>
      <c r="C37" s="74"/>
      <c r="D37" s="77"/>
      <c r="E37" s="74"/>
      <c r="F37" s="80"/>
      <c r="G37" s="74"/>
      <c r="H37" s="81"/>
      <c r="I37" s="81"/>
      <c r="J37" s="75"/>
      <c r="K37" s="75"/>
      <c r="L37" s="74"/>
      <c r="M37" s="74"/>
      <c r="N37" s="74"/>
    </row>
    <row r="38" spans="1:14" x14ac:dyDescent="0.3">
      <c r="A38" s="76"/>
      <c r="B38" s="75"/>
      <c r="C38" s="74"/>
      <c r="D38" s="77"/>
      <c r="E38" s="78"/>
      <c r="F38" s="80"/>
      <c r="G38" s="74"/>
      <c r="H38" s="81"/>
      <c r="I38" s="81"/>
      <c r="J38" s="75"/>
      <c r="K38" s="75"/>
    </row>
    <row r="39" spans="1:14" x14ac:dyDescent="0.3">
      <c r="A39" s="76"/>
      <c r="B39" s="75"/>
      <c r="C39" s="74"/>
      <c r="D39" s="77"/>
      <c r="E39" s="74"/>
      <c r="F39" s="80"/>
      <c r="G39" s="74"/>
      <c r="H39" s="81"/>
      <c r="I39" s="81"/>
      <c r="J39" s="75"/>
      <c r="K39" s="75"/>
    </row>
    <row r="40" spans="1:14" x14ac:dyDescent="0.3">
      <c r="A40" s="76"/>
      <c r="B40" s="75"/>
      <c r="C40" s="74"/>
      <c r="D40" s="77"/>
      <c r="E40" s="74"/>
      <c r="F40" s="80"/>
      <c r="G40" s="74"/>
      <c r="H40" s="81"/>
      <c r="I40" s="81"/>
      <c r="J40" s="75"/>
      <c r="K40" s="75"/>
    </row>
  </sheetData>
  <mergeCells count="1">
    <mergeCell ref="A1:P1"/>
  </mergeCells>
  <pageMargins left="0.7" right="0.7" top="0.75" bottom="0.75" header="0.3" footer="0.3"/>
  <pageSetup scale="2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FY 2016-17</vt:lpstr>
      <vt:lpstr>FY 2017-18</vt:lpstr>
      <vt:lpstr>FY 2018-19</vt:lpstr>
      <vt:lpstr>FY 2019-20</vt:lpstr>
      <vt:lpstr>FY 2020-21</vt:lpstr>
      <vt:lpstr>FY 2021-22</vt:lpstr>
      <vt:lpstr>'FY 2016-17'!Print_Area</vt:lpstr>
      <vt:lpstr>'FY 2018-19'!Print_Area</vt:lpstr>
      <vt:lpstr>'FY 2019-20'!Print_Area</vt:lpstr>
      <vt:lpstr>'FY 2021-22'!Print_Area</vt:lpstr>
      <vt:lpstr>'FY 2016-17'!Print_Titles</vt:lpstr>
      <vt:lpstr>'FY 2017-18'!Print_Titles</vt:lpstr>
      <vt:lpstr>'FY 2018-19'!Print_Titles</vt:lpstr>
      <vt:lpstr>'FY 2019-20'!Print_Titles</vt:lpstr>
      <vt:lpstr>'FY 2020-21'!Print_Titles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MacNeil</dc:creator>
  <cp:lastModifiedBy>Lupe Orozco</cp:lastModifiedBy>
  <dcterms:created xsi:type="dcterms:W3CDTF">2018-03-20T15:11:48Z</dcterms:created>
  <dcterms:modified xsi:type="dcterms:W3CDTF">2023-05-08T22:43:33Z</dcterms:modified>
</cp:coreProperties>
</file>